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63" activeTab="0"/>
  </bookViews>
  <sheets>
    <sheet name="Kategorie" sheetId="1" r:id="rId1"/>
    <sheet name="Absol.poř." sheetId="2" r:id="rId2"/>
    <sheet name="St.list." sheetId="3" r:id="rId3"/>
    <sheet name="Zadani_bezcu HZ" sheetId="4" r:id="rId4"/>
    <sheet name="Zadani_bezcu Hobby" sheetId="5" r:id="rId5"/>
    <sheet name="Časový zápis" sheetId="6" r:id="rId6"/>
    <sheet name="MC" sheetId="7" r:id="rId7"/>
    <sheet name="RN muži" sheetId="8" r:id="rId8"/>
    <sheet name="RN ženy" sheetId="9" r:id="rId9"/>
    <sheet name="Kat. roky" sheetId="10" r:id="rId10"/>
    <sheet name="Body ZBP" sheetId="11" r:id="rId11"/>
  </sheets>
  <definedNames>
    <definedName name="_xlnm.Print_Area" localSheetId="1">'Absol.poř.'!$A$1:$L$79</definedName>
    <definedName name="_xlnm.Print_Titles" localSheetId="1">'Absol.poř.'!$1:$2</definedName>
    <definedName name="_xlnm.Print_Area" localSheetId="10">'Body ZBP'!$A$1:$B$21</definedName>
    <definedName name="_xlnm.Print_Area" localSheetId="5">'Časový zápis'!$A$1:$C$78</definedName>
    <definedName name="_xlnm.Print_Area" localSheetId="9">'Kat. roky'!$A$1:$C$10</definedName>
    <definedName name="_xlnm.Print_Area" localSheetId="0">'Kategorie'!$A$1:$K$89</definedName>
    <definedName name="_xlnm.Print_Area" localSheetId="6">'MC'!$A$1:$B$74</definedName>
    <definedName name="_xlnm.Print_Area" localSheetId="7">'RN muži'!$A$1:$B$107</definedName>
    <definedName name="_xlnm.Print_Area" localSheetId="8">'RN ženy'!$A$1:$B$104</definedName>
    <definedName name="_xlnm.Print_Area" localSheetId="2">'St.list.'!$A$1:$E$78</definedName>
    <definedName name="_xlnm.Print_Titles" localSheetId="2">'St.list.'!$1:$3</definedName>
    <definedName name="_xlnm.Print_Area" localSheetId="4">'Zadani_bezcu Hobby'!$A$1:$I$24</definedName>
    <definedName name="_xlnm.Print_Area" localSheetId="3">'Zadani_bezcu HZ'!$A$1:$J$66</definedName>
    <definedName name="Excel_BuiltIn_Print_Area_4_1">'MC'!$A$1:$B$59</definedName>
    <definedName name="Excel_BuiltIn_Print_Area_1_1">'Zadani_bezcu HZ'!$A$1:$J$65</definedName>
    <definedName name="Excel_BuiltIn_Print_Area_1_11">'Zadani_bezcu HZ'!$A$1:$I$65</definedName>
    <definedName name="Excel_BuiltIn_Print_Area_5_1">'Kat. roky'!$A$1:$C$9</definedName>
    <definedName name="Excel_BuiltIn_Print_Area_2_1">#REF!</definedName>
    <definedName name="Excel_BuiltIn_Print_Titles_21">#REF!</definedName>
    <definedName name="Excel_BuiltIn_Print_Area_8_1">'Časový zápis'!$A$1:$C$43</definedName>
    <definedName name="Excel_BuiltIn_Print_Area_1_1_1">#REF!</definedName>
    <definedName name="Excel_BuiltIn_Print_Titles_1">#REF!</definedName>
    <definedName name="Excel_BuiltIn_Print_Area_3_1">#REF!</definedName>
    <definedName name="Excel_BuiltIn_Print_Titles_31">#REF!</definedName>
    <definedName name="Excel_BuiltIn_Print_Area_7_1">'Zadani_bezcu HZ'!$B$1:$G$65</definedName>
    <definedName name="Excel_BuiltIn_Print_Area_8_1_1">'Časový zápis'!$A$1:$C$40</definedName>
    <definedName name="Excel_BuiltIn_Print_Area_1_1_11">#REF!</definedName>
    <definedName name="Excel_BuiltIn_Print_Area_3_1_1">#REF!</definedName>
    <definedName name="Excel_BuiltIn_Print_Area_8_1_11">'Časový zápis'!$A$1:$C$39</definedName>
    <definedName name="Excel_BuiltIn_Print_Area_2_1_1">#REF!</definedName>
    <definedName name="Excel_BuiltIn_Print_Area_6_1">'Kat. roky'!$A$2:$C$7</definedName>
    <definedName name="Excel_BuiltIn_Print_Area_1_1_1_1">#REF!</definedName>
    <definedName name="Excel_BuiltIn_Print_Area_1_1_1_1_1">#REF!</definedName>
    <definedName name="Excel_BuiltIn_Print_Area_2_1_1_1">#REF!</definedName>
    <definedName name="Excel_BuiltIn_Print_Area_3_1_1_1">#REF!</definedName>
    <definedName name="Excel_BuiltIn_Print_Area_4_11">"$#REF!.$#REF!$#REF!:$#REF!$#REF!"</definedName>
    <definedName name="Excel_BuiltIn_Print_Area_5_1_1">"$#REF!.$#REF!$#REF!:$#REF!$#REF!"</definedName>
    <definedName name="Excel_BuiltIn_Print_Titles_4">"$#REF!.$#REF!$#REF!:$#REF!$#REF!"</definedName>
    <definedName name="Excel_BuiltIn_Print_Titles_5">"$#REF!.$#REF!$#REF!:$#REF!$#REF!"</definedName>
  </definedNames>
  <calcPr fullCalcOnLoad="1"/>
</workbook>
</file>

<file path=xl/sharedStrings.xml><?xml version="1.0" encoding="utf-8"?>
<sst xmlns="http://schemas.openxmlformats.org/spreadsheetml/2006/main" count="835" uniqueCount="241">
  <si>
    <t>km</t>
  </si>
  <si>
    <t xml:space="preserve"> </t>
  </si>
  <si>
    <t>Výsledky kategorie</t>
  </si>
  <si>
    <t>Poř. kat.</t>
  </si>
  <si>
    <t>St. číslo</t>
  </si>
  <si>
    <t>Příjmení</t>
  </si>
  <si>
    <t>Jméno</t>
  </si>
  <si>
    <t>Klub</t>
  </si>
  <si>
    <t>RN</t>
  </si>
  <si>
    <t>Kat.</t>
  </si>
  <si>
    <t>Čas</t>
  </si>
  <si>
    <t>Body ZBP</t>
  </si>
  <si>
    <t>Celkové pořadí</t>
  </si>
  <si>
    <t>Čas na 1km</t>
  </si>
  <si>
    <t>Muži do 39:</t>
  </si>
  <si>
    <t>(RN 1972 a více)</t>
  </si>
  <si>
    <t>MA</t>
  </si>
  <si>
    <t>Srb</t>
  </si>
  <si>
    <t>Vladimír</t>
  </si>
  <si>
    <t>Běžec Vysočiny Jihlava</t>
  </si>
  <si>
    <t>Soural</t>
  </si>
  <si>
    <t>Lukáš</t>
  </si>
  <si>
    <t>VSK UNI Brno</t>
  </si>
  <si>
    <t>Dvořák</t>
  </si>
  <si>
    <t>Pavel</t>
  </si>
  <si>
    <t>Brno</t>
  </si>
  <si>
    <t>Buryška</t>
  </si>
  <si>
    <t>Tomáš</t>
  </si>
  <si>
    <t>Michalec</t>
  </si>
  <si>
    <t>Josef</t>
  </si>
  <si>
    <t>Znojmo</t>
  </si>
  <si>
    <t>Vala</t>
  </si>
  <si>
    <t>Robert</t>
  </si>
  <si>
    <t>Konice u Znojma</t>
  </si>
  <si>
    <t>Václavík</t>
  </si>
  <si>
    <t>Mapei cyklo Kaňkovský</t>
  </si>
  <si>
    <t>Rýznar</t>
  </si>
  <si>
    <t>Václav</t>
  </si>
  <si>
    <t>Papaj</t>
  </si>
  <si>
    <t>Martin</t>
  </si>
  <si>
    <t>TJ Tasovice</t>
  </si>
  <si>
    <t>Havránek</t>
  </si>
  <si>
    <t>Holík</t>
  </si>
  <si>
    <t>Šimon</t>
  </si>
  <si>
    <t>Popocatepetl Znojmo</t>
  </si>
  <si>
    <t>Kuben</t>
  </si>
  <si>
    <t>Karel</t>
  </si>
  <si>
    <t>Širilla</t>
  </si>
  <si>
    <t>Jiří</t>
  </si>
  <si>
    <t>Grossmann</t>
  </si>
  <si>
    <t>David</t>
  </si>
  <si>
    <t>Rehberger</t>
  </si>
  <si>
    <t>Marek</t>
  </si>
  <si>
    <t>Přibil</t>
  </si>
  <si>
    <t>Petr</t>
  </si>
  <si>
    <t>Malaga</t>
  </si>
  <si>
    <t>Zdeněk</t>
  </si>
  <si>
    <t>Hubáček</t>
  </si>
  <si>
    <t>Radim</t>
  </si>
  <si>
    <t>Zepletal</t>
  </si>
  <si>
    <t>Ladislav</t>
  </si>
  <si>
    <t>Nutrilite</t>
  </si>
  <si>
    <t>Muži 40 – 49:</t>
  </si>
  <si>
    <t>(RN 1971-1962)</t>
  </si>
  <si>
    <t>MB</t>
  </si>
  <si>
    <t>Holický</t>
  </si>
  <si>
    <t>Milan</t>
  </si>
  <si>
    <t>Ptáček</t>
  </si>
  <si>
    <t>Beta Ursus Orienteering</t>
  </si>
  <si>
    <t>Krejčí</t>
  </si>
  <si>
    <t>Bronislav</t>
  </si>
  <si>
    <t>Prdlavka SSSR</t>
  </si>
  <si>
    <t>Musil</t>
  </si>
  <si>
    <t>Náměšť nad Oslavou</t>
  </si>
  <si>
    <t>Klepal</t>
  </si>
  <si>
    <t>Blansko</t>
  </si>
  <si>
    <t>Adámek</t>
  </si>
  <si>
    <t>Hubert</t>
  </si>
  <si>
    <t>AC MS Brno</t>
  </si>
  <si>
    <t>Nožka</t>
  </si>
  <si>
    <t>Dinosport Ivančice</t>
  </si>
  <si>
    <t>Holub</t>
  </si>
  <si>
    <t>Jaroslav</t>
  </si>
  <si>
    <t>Úsobí</t>
  </si>
  <si>
    <t>Halbrštat</t>
  </si>
  <si>
    <t>TK Znojmo</t>
  </si>
  <si>
    <t>Medek</t>
  </si>
  <si>
    <t>Ivo</t>
  </si>
  <si>
    <t>TJ Hodonice</t>
  </si>
  <si>
    <t>Muži 50 – 59:</t>
  </si>
  <si>
    <t>(RN 1961-1952)</t>
  </si>
  <si>
    <t>MC</t>
  </si>
  <si>
    <t>Kratochvíl</t>
  </si>
  <si>
    <t>Sokol Rudíkov</t>
  </si>
  <si>
    <t>Kolínek</t>
  </si>
  <si>
    <t>František</t>
  </si>
  <si>
    <t>AK Perná</t>
  </si>
  <si>
    <t>Fiedler</t>
  </si>
  <si>
    <t>Jan</t>
  </si>
  <si>
    <t>Ludvík</t>
  </si>
  <si>
    <t>Měřínský</t>
  </si>
  <si>
    <t xml:space="preserve">Dinosport </t>
  </si>
  <si>
    <t>Kubíček</t>
  </si>
  <si>
    <t>Relax Dobré Pole</t>
  </si>
  <si>
    <t>Scherrer</t>
  </si>
  <si>
    <t>Orel Moravské Budějovice</t>
  </si>
  <si>
    <t>Danielovič</t>
  </si>
  <si>
    <t>Leo</t>
  </si>
  <si>
    <t>Hradiště Znojmo</t>
  </si>
  <si>
    <t xml:space="preserve">Muži 60 – 69: </t>
  </si>
  <si>
    <t>(RN 1951-1942)</t>
  </si>
  <si>
    <t>MD</t>
  </si>
  <si>
    <t>Koreš</t>
  </si>
  <si>
    <t>Arnošt</t>
  </si>
  <si>
    <t>Atletic Třebíč</t>
  </si>
  <si>
    <t>Hanák</t>
  </si>
  <si>
    <t>Albín</t>
  </si>
  <si>
    <t>Bobek</t>
  </si>
  <si>
    <t>TJ Znojmo</t>
  </si>
  <si>
    <t>Pilař</t>
  </si>
  <si>
    <t>Orel Únanov</t>
  </si>
  <si>
    <t>Janek</t>
  </si>
  <si>
    <t>Žabčice</t>
  </si>
  <si>
    <t>Novák</t>
  </si>
  <si>
    <t>Bohumil</t>
  </si>
  <si>
    <t xml:space="preserve">Muži nad 70: </t>
  </si>
  <si>
    <t>(RN 1941a méně)</t>
  </si>
  <si>
    <t>ME</t>
  </si>
  <si>
    <t xml:space="preserve">Hána </t>
  </si>
  <si>
    <t>Květoslav</t>
  </si>
  <si>
    <t>Svatobořice, Mistřín</t>
  </si>
  <si>
    <t>Ženy</t>
  </si>
  <si>
    <t>(RN 1976 a více)</t>
  </si>
  <si>
    <t>ŽA</t>
  </si>
  <si>
    <t>Zahradníčková</t>
  </si>
  <si>
    <t>Marika</t>
  </si>
  <si>
    <t>Srbová</t>
  </si>
  <si>
    <t>Alena</t>
  </si>
  <si>
    <t>Adámková</t>
  </si>
  <si>
    <t>Blanka</t>
  </si>
  <si>
    <t>Klušáková</t>
  </si>
  <si>
    <t>Monika</t>
  </si>
  <si>
    <t>Kinská</t>
  </si>
  <si>
    <t>Lucie</t>
  </si>
  <si>
    <t>SK Jihlava</t>
  </si>
  <si>
    <t>(RN 1975 a méně)</t>
  </si>
  <si>
    <t>ŽB</t>
  </si>
  <si>
    <t>Doubková</t>
  </si>
  <si>
    <t>Kateřina</t>
  </si>
  <si>
    <t>Durnová</t>
  </si>
  <si>
    <t>Marta</t>
  </si>
  <si>
    <t>Branopac</t>
  </si>
  <si>
    <t>Havlíková</t>
  </si>
  <si>
    <t>Hana</t>
  </si>
  <si>
    <t>Prorun</t>
  </si>
  <si>
    <t>Čabalová</t>
  </si>
  <si>
    <t>Jitka</t>
  </si>
  <si>
    <t>Požgayová</t>
  </si>
  <si>
    <t>Jana</t>
  </si>
  <si>
    <t>Bonbon Praha</t>
  </si>
  <si>
    <t>Martincová</t>
  </si>
  <si>
    <t>Ivana</t>
  </si>
  <si>
    <t>Moravská Slavia Brno</t>
  </si>
  <si>
    <t>DNF</t>
  </si>
  <si>
    <t>Muži hobby</t>
  </si>
  <si>
    <t>Bez rozdílu věku</t>
  </si>
  <si>
    <t>HM</t>
  </si>
  <si>
    <t>Kučera</t>
  </si>
  <si>
    <t xml:space="preserve">Jan </t>
  </si>
  <si>
    <t>TK Moravské Budějovice</t>
  </si>
  <si>
    <t>Vajčner</t>
  </si>
  <si>
    <t xml:space="preserve">Antoš </t>
  </si>
  <si>
    <t>Jakub</t>
  </si>
  <si>
    <t>Uni BRNO</t>
  </si>
  <si>
    <t>Puchner</t>
  </si>
  <si>
    <t>Havlík</t>
  </si>
  <si>
    <t>Miroslav</t>
  </si>
  <si>
    <t>Jihlava</t>
  </si>
  <si>
    <t>Zvarik</t>
  </si>
  <si>
    <t>Košice</t>
  </si>
  <si>
    <t>Cialfo-Znovín</t>
  </si>
  <si>
    <t xml:space="preserve">Marek </t>
  </si>
  <si>
    <t>Štola</t>
  </si>
  <si>
    <t>Luboš</t>
  </si>
  <si>
    <t>Bermuda Pajzl Znojmo</t>
  </si>
  <si>
    <t>Odstrčil</t>
  </si>
  <si>
    <t>Ženy hobby</t>
  </si>
  <si>
    <t>HŽ</t>
  </si>
  <si>
    <t>Klepalová</t>
  </si>
  <si>
    <t>Kamila</t>
  </si>
  <si>
    <t>JAC Brno</t>
  </si>
  <si>
    <t>Sivila</t>
  </si>
  <si>
    <t>Shannon</t>
  </si>
  <si>
    <t>Antošová</t>
  </si>
  <si>
    <t>Irena</t>
  </si>
  <si>
    <t>Moravská Slávie</t>
  </si>
  <si>
    <t>Březinová</t>
  </si>
  <si>
    <t>Veselá</t>
  </si>
  <si>
    <t>Vocílková</t>
  </si>
  <si>
    <t>Citonice</t>
  </si>
  <si>
    <t>Krčmářová</t>
  </si>
  <si>
    <t xml:space="preserve">Chudobová </t>
  </si>
  <si>
    <t>Ema</t>
  </si>
  <si>
    <t>Svobodová</t>
  </si>
  <si>
    <t>Věra</t>
  </si>
  <si>
    <t>Poř.</t>
  </si>
  <si>
    <t xml:space="preserve">Ztráta min. </t>
  </si>
  <si>
    <t xml:space="preserve">Ztráta m. </t>
  </si>
  <si>
    <t>Výsledky – absolutní – M+V</t>
  </si>
  <si>
    <t>Výsledky – absolutní – Hobby</t>
  </si>
  <si>
    <t>Startovní listina</t>
  </si>
  <si>
    <t>10.z. ZBP – Hotel Happy Star cross 23.04.2011</t>
  </si>
  <si>
    <t>Zadávací tabulka závodníků</t>
  </si>
  <si>
    <t>Poř.kat.</t>
  </si>
  <si>
    <t>ABS. Poř.</t>
  </si>
  <si>
    <t>Muži</t>
  </si>
  <si>
    <t>Mapei cyklo Kaňkovký</t>
  </si>
  <si>
    <t>Hobby</t>
  </si>
  <si>
    <t>Převod na formát pro další časové výpočty</t>
  </si>
  <si>
    <t>DNF(nebo -) = diskvalifikace, nedokončení závodu</t>
  </si>
  <si>
    <t>Pořadové číslo</t>
  </si>
  <si>
    <t>Čas cíl</t>
  </si>
  <si>
    <t>Pozice</t>
  </si>
  <si>
    <t>Dny</t>
  </si>
  <si>
    <t>Hodiny</t>
  </si>
  <si>
    <t>Minuty</t>
  </si>
  <si>
    <t>Sekundy</t>
  </si>
  <si>
    <t>Tisíciny</t>
  </si>
  <si>
    <t>sekund</t>
  </si>
  <si>
    <t>Prostá kopie z listu „Časový zápis“</t>
  </si>
  <si>
    <t>DNF = diskvalifikace, nedokončení závodu</t>
  </si>
  <si>
    <t>Kategorie 2011</t>
  </si>
  <si>
    <t>Muži do 39: (do RN 1972)</t>
  </si>
  <si>
    <t>Muži 40 – 49: (RN 1971-1962)</t>
  </si>
  <si>
    <t>Muži 50 – 59: (RN 1961-1952)</t>
  </si>
  <si>
    <t>Muži 60 – 69: (RN 1951-1942)</t>
  </si>
  <si>
    <t>Muži nad 70: (RN od 1941)</t>
  </si>
  <si>
    <t>Ženy do 35: (RN 1976 a více)</t>
  </si>
  <si>
    <t>Ženy do 35: (RN 1975 a méně)</t>
  </si>
  <si>
    <t>Rozsah kategorií 2011</t>
  </si>
  <si>
    <t>Body ZBP podle pořadí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</si>
</sst>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HH:MM:SS"/>
    <numFmt numFmtId="167" formatCode="MM:SS;@"/>
    <numFmt numFmtId="168" formatCode="HH:MM:SS.000"/>
    <numFmt numFmtId="169" formatCode="MM:SS"/>
  </numFmts>
  <fonts count="23">
    <font>
      <sz val="10"/>
      <name val="Arial CE"/>
      <family val="2"/>
    </font>
    <font>
      <sz val="10"/>
      <name val="Arial"/>
      <family val="0"/>
    </font>
    <font>
      <b/>
      <u val="single"/>
      <sz val="14"/>
      <color indexed="10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12"/>
      <name val="Arial CE"/>
      <family val="2"/>
    </font>
    <font>
      <sz val="10"/>
      <color indexed="8"/>
      <name val="Arial CE"/>
      <family val="2"/>
    </font>
    <font>
      <b/>
      <sz val="10"/>
      <color indexed="10"/>
      <name val="Arial CE"/>
      <family val="2"/>
    </font>
    <font>
      <b/>
      <sz val="10"/>
      <name val="Arial CE"/>
      <family val="2"/>
    </font>
    <font>
      <b/>
      <sz val="10"/>
      <color indexed="30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u val="single"/>
      <sz val="12"/>
      <color indexed="10"/>
      <name val="Arial CE"/>
      <family val="2"/>
    </font>
    <font>
      <b/>
      <sz val="8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u val="single"/>
      <sz val="10"/>
      <color indexed="8"/>
      <name val="Calibri"/>
      <family val="2"/>
    </font>
    <font>
      <sz val="11"/>
      <color indexed="8"/>
      <name val="Calibri"/>
      <family val="2"/>
    </font>
    <font>
      <b/>
      <sz val="24"/>
      <name val="Arial CE"/>
      <family val="2"/>
    </font>
    <font>
      <b/>
      <sz val="15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0" fillId="0" borderId="0">
      <alignment/>
      <protection/>
    </xf>
  </cellStyleXfs>
  <cellXfs count="95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2" fillId="2" borderId="0" xfId="0" applyFont="1" applyFill="1" applyAlignment="1">
      <alignment/>
    </xf>
    <xf numFmtId="164" fontId="0" fillId="2" borderId="0" xfId="0" applyFill="1" applyAlignment="1">
      <alignment/>
    </xf>
    <xf numFmtId="164" fontId="3" fillId="2" borderId="0" xfId="0" applyFont="1" applyFill="1" applyAlignment="1">
      <alignment horizontal="right"/>
    </xf>
    <xf numFmtId="164" fontId="3" fillId="2" borderId="0" xfId="0" applyFont="1" applyFill="1" applyAlignment="1">
      <alignment/>
    </xf>
    <xf numFmtId="164" fontId="4" fillId="3" borderId="0" xfId="0" applyFont="1" applyFill="1" applyAlignment="1">
      <alignment/>
    </xf>
    <xf numFmtId="164" fontId="0" fillId="3" borderId="0" xfId="0" applyFill="1" applyAlignment="1">
      <alignment/>
    </xf>
    <xf numFmtId="164" fontId="3" fillId="3" borderId="0" xfId="0" applyFont="1" applyFill="1" applyAlignment="1">
      <alignment/>
    </xf>
    <xf numFmtId="164" fontId="3" fillId="3" borderId="0" xfId="0" applyFont="1" applyFill="1" applyAlignment="1">
      <alignment horizontal="right"/>
    </xf>
    <xf numFmtId="164" fontId="5" fillId="0" borderId="1" xfId="0" applyFont="1" applyBorder="1" applyAlignment="1">
      <alignment horizontal="right" vertical="top" wrapText="1"/>
    </xf>
    <xf numFmtId="164" fontId="5" fillId="0" borderId="1" xfId="0" applyFont="1" applyBorder="1" applyAlignment="1">
      <alignment vertical="top" wrapText="1"/>
    </xf>
    <xf numFmtId="164" fontId="6" fillId="4" borderId="2" xfId="0" applyFont="1" applyFill="1" applyBorder="1" applyAlignment="1">
      <alignment/>
    </xf>
    <xf numFmtId="164" fontId="0" fillId="4" borderId="3" xfId="0" applyFill="1" applyBorder="1" applyAlignment="1">
      <alignment/>
    </xf>
    <xf numFmtId="164" fontId="6" fillId="4" borderId="3" xfId="0" applyFont="1" applyFill="1" applyBorder="1" applyAlignment="1">
      <alignment/>
    </xf>
    <xf numFmtId="164" fontId="6" fillId="4" borderId="3" xfId="0" applyFont="1" applyFill="1" applyBorder="1" applyAlignment="1">
      <alignment horizontal="left"/>
    </xf>
    <xf numFmtId="165" fontId="7" fillId="4" borderId="3" xfId="0" applyNumberFormat="1" applyFont="1" applyFill="1" applyBorder="1" applyAlignment="1">
      <alignment horizontal="right"/>
    </xf>
    <xf numFmtId="164" fontId="0" fillId="4" borderId="4" xfId="0" applyFill="1" applyBorder="1" applyAlignment="1">
      <alignment/>
    </xf>
    <xf numFmtId="164" fontId="6" fillId="0" borderId="5" xfId="0" applyFont="1" applyBorder="1" applyAlignment="1">
      <alignment/>
    </xf>
    <xf numFmtId="164" fontId="8" fillId="0" borderId="5" xfId="0" applyFont="1" applyBorder="1" applyAlignment="1">
      <alignment/>
    </xf>
    <xf numFmtId="164" fontId="9" fillId="0" borderId="5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5" xfId="0" applyFont="1" applyBorder="1" applyAlignment="1">
      <alignment/>
    </xf>
    <xf numFmtId="164" fontId="10" fillId="0" borderId="5" xfId="0" applyFont="1" applyBorder="1" applyAlignment="1">
      <alignment horizontal="right"/>
    </xf>
    <xf numFmtId="166" fontId="0" fillId="0" borderId="5" xfId="0" applyNumberFormat="1" applyBorder="1" applyAlignment="1">
      <alignment/>
    </xf>
    <xf numFmtId="164" fontId="3" fillId="0" borderId="5" xfId="0" applyFont="1" applyBorder="1" applyAlignment="1">
      <alignment/>
    </xf>
    <xf numFmtId="167" fontId="1" fillId="0" borderId="5" xfId="0" applyNumberFormat="1" applyFont="1" applyBorder="1" applyAlignment="1">
      <alignment wrapText="1"/>
    </xf>
    <xf numFmtId="164" fontId="0" fillId="0" borderId="5" xfId="0" applyFont="1" applyBorder="1" applyAlignment="1">
      <alignment horizontal="right"/>
    </xf>
    <xf numFmtId="164" fontId="8" fillId="0" borderId="5" xfId="0" applyFont="1" applyBorder="1" applyAlignment="1">
      <alignment horizontal="right"/>
    </xf>
    <xf numFmtId="168" fontId="0" fillId="0" borderId="5" xfId="0" applyNumberFormat="1" applyFont="1" applyBorder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11" fillId="3" borderId="0" xfId="0" applyFont="1" applyFill="1" applyAlignment="1">
      <alignment/>
    </xf>
    <xf numFmtId="164" fontId="12" fillId="4" borderId="3" xfId="0" applyFont="1" applyFill="1" applyBorder="1" applyAlignment="1">
      <alignment/>
    </xf>
    <xf numFmtId="164" fontId="0" fillId="0" borderId="0" xfId="0" applyAlignment="1">
      <alignment wrapText="1"/>
    </xf>
    <xf numFmtId="164" fontId="12" fillId="0" borderId="5" xfId="0" applyFont="1" applyBorder="1" applyAlignment="1">
      <alignment/>
    </xf>
    <xf numFmtId="164" fontId="0" fillId="0" borderId="5" xfId="0" applyFont="1" applyBorder="1" applyAlignment="1">
      <alignment horizontal="left"/>
    </xf>
    <xf numFmtId="164" fontId="1" fillId="0" borderId="5" xfId="0" applyNumberFormat="1" applyFont="1" applyBorder="1" applyAlignment="1">
      <alignment wrapText="1"/>
    </xf>
    <xf numFmtId="169" fontId="0" fillId="0" borderId="5" xfId="0" applyNumberFormat="1" applyBorder="1" applyAlignment="1">
      <alignment horizontal="right"/>
    </xf>
    <xf numFmtId="164" fontId="3" fillId="2" borderId="0" xfId="0" applyFont="1" applyFill="1" applyAlignment="1">
      <alignment horizontal="left"/>
    </xf>
    <xf numFmtId="169" fontId="0" fillId="0" borderId="5" xfId="0" applyNumberFormat="1" applyBorder="1" applyAlignment="1">
      <alignment/>
    </xf>
    <xf numFmtId="164" fontId="0" fillId="0" borderId="0" xfId="0" applyAlignment="1">
      <alignment horizontal="left"/>
    </xf>
    <xf numFmtId="164" fontId="0" fillId="2" borderId="0" xfId="0" applyFill="1" applyAlignment="1">
      <alignment horizontal="left"/>
    </xf>
    <xf numFmtId="164" fontId="5" fillId="0" borderId="1" xfId="0" applyFont="1" applyBorder="1" applyAlignment="1">
      <alignment horizontal="left" vertical="top" wrapText="1"/>
    </xf>
    <xf numFmtId="164" fontId="13" fillId="0" borderId="5" xfId="0" applyFont="1" applyBorder="1" applyAlignment="1">
      <alignment/>
    </xf>
    <xf numFmtId="164" fontId="14" fillId="0" borderId="5" xfId="0" applyFont="1" applyBorder="1" applyAlignment="1">
      <alignment/>
    </xf>
    <xf numFmtId="164" fontId="14" fillId="0" borderId="5" xfId="0" applyFont="1" applyBorder="1" applyAlignment="1">
      <alignment horizontal="left"/>
    </xf>
    <xf numFmtId="164" fontId="2" fillId="5" borderId="0" xfId="0" applyFont="1" applyFill="1" applyAlignment="1">
      <alignment/>
    </xf>
    <xf numFmtId="164" fontId="0" fillId="5" borderId="0" xfId="0" applyFill="1" applyAlignment="1">
      <alignment/>
    </xf>
    <xf numFmtId="164" fontId="15" fillId="0" borderId="0" xfId="0" applyFont="1" applyAlignment="1">
      <alignment/>
    </xf>
    <xf numFmtId="164" fontId="15" fillId="6" borderId="0" xfId="0" applyFont="1" applyFill="1" applyAlignment="1">
      <alignment/>
    </xf>
    <xf numFmtId="164" fontId="5" fillId="7" borderId="1" xfId="0" applyFont="1" applyFill="1" applyBorder="1" applyAlignment="1">
      <alignment horizontal="right" vertical="top" wrapText="1"/>
    </xf>
    <xf numFmtId="164" fontId="5" fillId="7" borderId="1" xfId="0" applyFont="1" applyFill="1" applyBorder="1" applyAlignment="1">
      <alignment vertical="top" wrapText="1"/>
    </xf>
    <xf numFmtId="164" fontId="15" fillId="0" borderId="0" xfId="0" applyFont="1" applyAlignment="1">
      <alignment vertical="top"/>
    </xf>
    <xf numFmtId="164" fontId="5" fillId="7" borderId="0" xfId="0" applyFont="1" applyFill="1" applyBorder="1" applyAlignment="1">
      <alignment horizontal="right" vertical="top" wrapText="1"/>
    </xf>
    <xf numFmtId="164" fontId="5" fillId="7" borderId="0" xfId="0" applyFont="1" applyFill="1" applyBorder="1" applyAlignment="1">
      <alignment vertical="top" wrapText="1"/>
    </xf>
    <xf numFmtId="168" fontId="0" fillId="0" borderId="5" xfId="0" applyNumberFormat="1" applyBorder="1" applyAlignment="1">
      <alignment/>
    </xf>
    <xf numFmtId="164" fontId="6" fillId="8" borderId="0" xfId="0" applyFont="1" applyFill="1" applyBorder="1" applyAlignment="1">
      <alignment/>
    </xf>
    <xf numFmtId="164" fontId="8" fillId="8" borderId="0" xfId="0" applyFont="1" applyFill="1" applyBorder="1" applyAlignment="1">
      <alignment/>
    </xf>
    <xf numFmtId="164" fontId="9" fillId="8" borderId="0" xfId="0" applyFont="1" applyFill="1" applyBorder="1" applyAlignment="1">
      <alignment/>
    </xf>
    <xf numFmtId="164" fontId="0" fillId="8" borderId="0" xfId="0" applyFont="1" applyFill="1" applyBorder="1" applyAlignment="1">
      <alignment/>
    </xf>
    <xf numFmtId="164" fontId="0" fillId="8" borderId="0" xfId="0" applyFont="1" applyFill="1" applyBorder="1" applyAlignment="1">
      <alignment/>
    </xf>
    <xf numFmtId="164" fontId="10" fillId="8" borderId="0" xfId="0" applyFont="1" applyFill="1" applyBorder="1" applyAlignment="1">
      <alignment horizontal="right"/>
    </xf>
    <xf numFmtId="169" fontId="0" fillId="8" borderId="0" xfId="0" applyNumberFormat="1" applyFill="1" applyBorder="1" applyAlignment="1">
      <alignment/>
    </xf>
    <xf numFmtId="164" fontId="0" fillId="8" borderId="0" xfId="0" applyFill="1" applyAlignment="1">
      <alignment/>
    </xf>
    <xf numFmtId="168" fontId="0" fillId="0" borderId="5" xfId="0" applyNumberFormat="1" applyBorder="1" applyAlignment="1">
      <alignment horizontal="right"/>
    </xf>
    <xf numFmtId="164" fontId="6" fillId="8" borderId="5" xfId="0" applyFont="1" applyFill="1" applyBorder="1" applyAlignment="1">
      <alignment/>
    </xf>
    <xf numFmtId="164" fontId="8" fillId="8" borderId="5" xfId="0" applyFont="1" applyFill="1" applyBorder="1" applyAlignment="1">
      <alignment/>
    </xf>
    <xf numFmtId="164" fontId="9" fillId="8" borderId="5" xfId="0" applyFont="1" applyFill="1" applyBorder="1" applyAlignment="1">
      <alignment/>
    </xf>
    <xf numFmtId="164" fontId="0" fillId="8" borderId="5" xfId="0" applyFont="1" applyFill="1" applyBorder="1" applyAlignment="1">
      <alignment/>
    </xf>
    <xf numFmtId="164" fontId="0" fillId="8" borderId="5" xfId="0" applyFont="1" applyFill="1" applyBorder="1" applyAlignment="1">
      <alignment/>
    </xf>
    <xf numFmtId="164" fontId="10" fillId="8" borderId="5" xfId="0" applyFont="1" applyFill="1" applyBorder="1" applyAlignment="1">
      <alignment horizontal="right"/>
    </xf>
    <xf numFmtId="169" fontId="0" fillId="8" borderId="5" xfId="0" applyNumberFormat="1" applyFill="1" applyBorder="1" applyAlignment="1">
      <alignment horizontal="right"/>
    </xf>
    <xf numFmtId="168" fontId="0" fillId="8" borderId="5" xfId="0" applyNumberFormat="1" applyFill="1" applyBorder="1" applyAlignment="1">
      <alignment/>
    </xf>
    <xf numFmtId="164" fontId="3" fillId="8" borderId="5" xfId="0" applyFont="1" applyFill="1" applyBorder="1" applyAlignment="1">
      <alignment/>
    </xf>
    <xf numFmtId="164" fontId="0" fillId="8" borderId="5" xfId="0" applyFont="1" applyFill="1" applyBorder="1" applyAlignment="1">
      <alignment horizontal="right"/>
    </xf>
    <xf numFmtId="169" fontId="0" fillId="8" borderId="5" xfId="0" applyNumberFormat="1" applyFill="1" applyBorder="1" applyAlignment="1">
      <alignment/>
    </xf>
    <xf numFmtId="164" fontId="16" fillId="0" borderId="0" xfId="0" applyFont="1" applyAlignment="1">
      <alignment wrapText="1"/>
    </xf>
    <xf numFmtId="164" fontId="4" fillId="3" borderId="1" xfId="0" applyFont="1" applyFill="1" applyBorder="1" applyAlignment="1">
      <alignment horizontal="right" wrapText="1"/>
    </xf>
    <xf numFmtId="164" fontId="4" fillId="3" borderId="1" xfId="0" applyFont="1" applyFill="1" applyBorder="1" applyAlignment="1">
      <alignment horizontal="right"/>
    </xf>
    <xf numFmtId="164" fontId="0" fillId="0" borderId="0" xfId="0" applyFont="1" applyAlignment="1">
      <alignment horizontal="right"/>
    </xf>
    <xf numFmtId="164" fontId="9" fillId="0" borderId="0" xfId="0" applyFont="1" applyAlignment="1">
      <alignment/>
    </xf>
    <xf numFmtId="164" fontId="17" fillId="0" borderId="5" xfId="0" applyFont="1" applyBorder="1" applyAlignment="1">
      <alignment/>
    </xf>
    <xf numFmtId="168" fontId="9" fillId="0" borderId="5" xfId="0" applyNumberFormat="1" applyFont="1" applyBorder="1" applyAlignment="1">
      <alignment/>
    </xf>
    <xf numFmtId="164" fontId="4" fillId="3" borderId="0" xfId="0" applyFont="1" applyFill="1" applyAlignment="1">
      <alignment horizontal="right"/>
    </xf>
    <xf numFmtId="164" fontId="18" fillId="3" borderId="0" xfId="0" applyFont="1" applyFill="1" applyAlignment="1">
      <alignment horizontal="left"/>
    </xf>
    <xf numFmtId="164" fontId="19" fillId="4" borderId="6" xfId="20" applyFont="1" applyFill="1" applyBorder="1">
      <alignment/>
      <protection/>
    </xf>
    <xf numFmtId="164" fontId="21" fillId="3" borderId="5" xfId="0" applyFont="1" applyFill="1" applyBorder="1" applyAlignment="1">
      <alignment/>
    </xf>
    <xf numFmtId="164" fontId="22" fillId="3" borderId="5" xfId="0" applyFont="1" applyFill="1" applyBorder="1" applyAlignment="1">
      <alignment horizontal="right"/>
    </xf>
    <xf numFmtId="164" fontId="22" fillId="0" borderId="5" xfId="0" applyFont="1" applyBorder="1" applyAlignment="1">
      <alignment/>
    </xf>
    <xf numFmtId="164" fontId="22" fillId="0" borderId="5" xfId="0" applyFont="1" applyBorder="1" applyAlignment="1">
      <alignment horizontal="right"/>
    </xf>
    <xf numFmtId="164" fontId="9" fillId="0" borderId="5" xfId="0" applyFont="1" applyBorder="1" applyAlignment="1">
      <alignment horizontal="right"/>
    </xf>
    <xf numFmtId="164" fontId="4" fillId="9" borderId="0" xfId="0" applyFont="1" applyFill="1" applyAlignment="1">
      <alignment/>
    </xf>
    <xf numFmtId="164" fontId="11" fillId="0" borderId="5" xfId="0" applyFont="1" applyBorder="1" applyAlignment="1">
      <alignment/>
    </xf>
    <xf numFmtId="164" fontId="11" fillId="0" borderId="0" xfId="0" applyFont="1" applyAlignment="1">
      <alignment/>
    </xf>
    <xf numFmtId="164" fontId="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tabSelected="1" view="pageBreakPreview" zoomScale="80" zoomScaleSheetLayoutView="80" workbookViewId="0" topLeftCell="A1">
      <selection activeCell="E14" sqref="E14"/>
    </sheetView>
  </sheetViews>
  <sheetFormatPr defaultColWidth="12.00390625" defaultRowHeight="12.75"/>
  <cols>
    <col min="1" max="1" width="6.25390625" style="0" customWidth="1"/>
    <col min="2" max="2" width="5.375" style="0" customWidth="1"/>
    <col min="3" max="3" width="18.00390625" style="0" customWidth="1"/>
    <col min="4" max="4" width="18.25390625" style="0" customWidth="1"/>
    <col min="5" max="5" width="22.125" style="0" customWidth="1"/>
    <col min="6" max="6" width="7.625" style="0" customWidth="1"/>
    <col min="7" max="7" width="6.00390625" style="0" customWidth="1"/>
    <col min="8" max="8" width="11.375" style="1" customWidth="1"/>
    <col min="9" max="9" width="8.00390625" style="0" customWidth="1"/>
    <col min="10" max="10" width="8.625" style="0" customWidth="1"/>
    <col min="11" max="11" width="6.625" style="0" customWidth="1"/>
    <col min="12" max="12" width="8.00390625" style="0" customWidth="1"/>
    <col min="13" max="16384" width="11.625" style="0" customWidth="1"/>
  </cols>
  <sheetData>
    <row r="1" spans="1:11" ht="17.25">
      <c r="A1" s="2" t="str">
        <f>'Zadani_bezcu HZ'!B1</f>
        <v>10.z. ZBP – Hotel Happy Star cross 23.04.2011</v>
      </c>
      <c r="B1" s="3"/>
      <c r="C1" s="3"/>
      <c r="D1" s="3"/>
      <c r="E1" s="3"/>
      <c r="F1" s="3"/>
      <c r="G1" s="3"/>
      <c r="H1" s="4">
        <v>10</v>
      </c>
      <c r="I1" s="5" t="s">
        <v>0</v>
      </c>
      <c r="J1" s="5" t="s">
        <v>1</v>
      </c>
      <c r="K1" s="5"/>
    </row>
    <row r="2" spans="1:11" ht="15">
      <c r="A2" s="6" t="s">
        <v>2</v>
      </c>
      <c r="B2" s="7"/>
      <c r="C2" s="7"/>
      <c r="D2" s="7"/>
      <c r="E2" s="7"/>
      <c r="F2" s="7"/>
      <c r="G2" s="7"/>
      <c r="H2" s="7"/>
      <c r="I2" s="8"/>
      <c r="J2" s="8"/>
      <c r="K2" s="9"/>
    </row>
    <row r="3" spans="1:11" ht="36.75">
      <c r="A3" s="10" t="s">
        <v>3</v>
      </c>
      <c r="B3" s="10" t="s">
        <v>4</v>
      </c>
      <c r="C3" s="11" t="s">
        <v>5</v>
      </c>
      <c r="D3" s="11" t="s">
        <v>6</v>
      </c>
      <c r="E3" s="11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</row>
    <row r="4" spans="1:11" ht="12.75">
      <c r="A4" s="12"/>
      <c r="B4" s="13"/>
      <c r="C4" s="14" t="s">
        <v>14</v>
      </c>
      <c r="D4" s="15" t="s">
        <v>15</v>
      </c>
      <c r="E4" s="15" t="s">
        <v>16</v>
      </c>
      <c r="F4" s="13"/>
      <c r="G4" s="13"/>
      <c r="H4" s="16"/>
      <c r="I4" s="13"/>
      <c r="J4" s="13"/>
      <c r="K4" s="17"/>
    </row>
    <row r="5" spans="1:11" ht="15">
      <c r="A5" s="18">
        <f>ROW(C1)</f>
        <v>1</v>
      </c>
      <c r="B5" s="19">
        <v>51</v>
      </c>
      <c r="C5" s="20" t="s">
        <v>17</v>
      </c>
      <c r="D5" s="21" t="s">
        <v>18</v>
      </c>
      <c r="E5" s="21" t="s">
        <v>19</v>
      </c>
      <c r="F5" s="22">
        <v>1978</v>
      </c>
      <c r="G5" s="23" t="str">
        <f>VLOOKUP(F5,'RN muži'!$A$1:$B$107,2,0)</f>
        <v>MA</v>
      </c>
      <c r="H5" s="24">
        <f>VLOOKUP(B5,MC!$A$2:$B$1006,2,0)</f>
        <v>0.02515046296296296</v>
      </c>
      <c r="I5" s="25">
        <v>30</v>
      </c>
      <c r="J5" s="19">
        <f>RANK(H5,'Zadani_bezcu HZ'!$H$1:$H$164,1)</f>
        <v>1</v>
      </c>
      <c r="K5" s="26">
        <f>H5/$H$1</f>
        <v>0.002515046296296296</v>
      </c>
    </row>
    <row r="6" spans="1:11" ht="15">
      <c r="A6" s="18">
        <f>ROW(C2)</f>
        <v>2</v>
      </c>
      <c r="B6" s="19">
        <v>24</v>
      </c>
      <c r="C6" s="20" t="s">
        <v>20</v>
      </c>
      <c r="D6" s="21" t="s">
        <v>21</v>
      </c>
      <c r="E6" s="21" t="s">
        <v>22</v>
      </c>
      <c r="F6" s="27">
        <v>1982</v>
      </c>
      <c r="G6" s="23" t="str">
        <f>VLOOKUP(F6,'RN muži'!$A$1:$B$107,2,0)</f>
        <v>MA</v>
      </c>
      <c r="H6" s="24">
        <f>VLOOKUP(B6,MC!$A$2:$B$1006,2,0)</f>
        <v>0.025578703703703704</v>
      </c>
      <c r="I6" s="25">
        <v>25</v>
      </c>
      <c r="J6" s="19">
        <f>RANK(H6,'Zadani_bezcu HZ'!$H$1:$H$164,1)</f>
        <v>2</v>
      </c>
      <c r="K6" s="26">
        <f>H6/$H$1</f>
        <v>0.0025578703703703705</v>
      </c>
    </row>
    <row r="7" spans="1:11" ht="15">
      <c r="A7" s="18">
        <f>ROW(C3)</f>
        <v>3</v>
      </c>
      <c r="B7" s="19">
        <v>47</v>
      </c>
      <c r="C7" s="20" t="s">
        <v>23</v>
      </c>
      <c r="D7" s="21" t="s">
        <v>24</v>
      </c>
      <c r="E7" s="21" t="s">
        <v>25</v>
      </c>
      <c r="F7" s="22">
        <v>1983</v>
      </c>
      <c r="G7" s="23" t="str">
        <f>VLOOKUP(F7,'RN muži'!$A$1:$B$107,2,0)</f>
        <v>MA</v>
      </c>
      <c r="H7" s="24">
        <f>VLOOKUP(B7,MC!$A$2:$B$1006,2,0)</f>
        <v>0.025798611111111112</v>
      </c>
      <c r="I7" s="25">
        <v>21</v>
      </c>
      <c r="J7" s="19">
        <f>RANK(H7,'Zadani_bezcu HZ'!$H$1:$H$164,1)</f>
        <v>3</v>
      </c>
      <c r="K7" s="26">
        <f>H7/$H$1</f>
        <v>0.0025798611111111113</v>
      </c>
    </row>
    <row r="8" spans="1:11" ht="15">
      <c r="A8" s="18">
        <f>ROW(C4)</f>
        <v>4</v>
      </c>
      <c r="B8" s="19">
        <v>46</v>
      </c>
      <c r="C8" s="20" t="s">
        <v>26</v>
      </c>
      <c r="D8" s="21" t="s">
        <v>27</v>
      </c>
      <c r="E8" s="21" t="s">
        <v>25</v>
      </c>
      <c r="F8" s="27">
        <v>1988</v>
      </c>
      <c r="G8" s="23" t="str">
        <f>VLOOKUP(F8,'RN muži'!$A$1:$B$107,2,0)</f>
        <v>MA</v>
      </c>
      <c r="H8" s="24">
        <f>VLOOKUP(B8,MC!$A$2:$B$1006,2,0)</f>
        <v>0.027314814814814816</v>
      </c>
      <c r="I8" s="25">
        <v>18</v>
      </c>
      <c r="J8" s="19">
        <f>RANK(H8,'Zadani_bezcu HZ'!$H$1:$H$164,1)</f>
        <v>6</v>
      </c>
      <c r="K8" s="26">
        <f>H8/$H$1</f>
        <v>0.0027314814814814814</v>
      </c>
    </row>
    <row r="9" spans="1:11" ht="15">
      <c r="A9" s="18">
        <f>ROW(C5)</f>
        <v>5</v>
      </c>
      <c r="B9" s="19">
        <v>30</v>
      </c>
      <c r="C9" s="20" t="s">
        <v>28</v>
      </c>
      <c r="D9" s="21" t="s">
        <v>29</v>
      </c>
      <c r="E9" s="21" t="s">
        <v>30</v>
      </c>
      <c r="F9" s="22">
        <v>1976</v>
      </c>
      <c r="G9" s="23" t="str">
        <f>VLOOKUP(F9,'RN muži'!$A$1:$B$107,2,0)</f>
        <v>MA</v>
      </c>
      <c r="H9" s="24">
        <f>VLOOKUP(B9,MC!$A$2:$B$1006,2,0)</f>
        <v>0.027511574074074074</v>
      </c>
      <c r="I9" s="25">
        <v>16</v>
      </c>
      <c r="J9" s="19">
        <f>RANK(H9,'Zadani_bezcu HZ'!$H$1:$H$164,1)</f>
        <v>8</v>
      </c>
      <c r="K9" s="26">
        <f>H9/$H$1</f>
        <v>0.0027511574074074075</v>
      </c>
    </row>
    <row r="10" spans="1:11" ht="15">
      <c r="A10" s="18">
        <f>ROW(C6)</f>
        <v>6</v>
      </c>
      <c r="B10" s="19">
        <v>13</v>
      </c>
      <c r="C10" s="20" t="s">
        <v>31</v>
      </c>
      <c r="D10" s="21" t="s">
        <v>32</v>
      </c>
      <c r="E10" s="21" t="s">
        <v>33</v>
      </c>
      <c r="F10" s="27">
        <v>1977</v>
      </c>
      <c r="G10" s="23" t="str">
        <f>VLOOKUP(F10,'RN muži'!$A$1:$B$107,2,0)</f>
        <v>MA</v>
      </c>
      <c r="H10" s="24">
        <f>VLOOKUP(B10,MC!$A$2:$B$1006,2,0)</f>
        <v>0.029108796296296296</v>
      </c>
      <c r="I10" s="25">
        <v>15</v>
      </c>
      <c r="J10" s="19">
        <f>RANK(H10,'Zadani_bezcu HZ'!$H$1:$H$164,1)</f>
        <v>9</v>
      </c>
      <c r="K10" s="26">
        <f>H10/$H$1</f>
        <v>0.0029108796296296296</v>
      </c>
    </row>
    <row r="11" spans="1:11" ht="15">
      <c r="A11" s="18">
        <f>ROW(C7)</f>
        <v>7</v>
      </c>
      <c r="B11" s="19">
        <v>19</v>
      </c>
      <c r="C11" s="20" t="s">
        <v>34</v>
      </c>
      <c r="D11" s="21" t="s">
        <v>21</v>
      </c>
      <c r="E11" s="21" t="s">
        <v>35</v>
      </c>
      <c r="F11" s="27">
        <v>1994</v>
      </c>
      <c r="G11" s="23" t="str">
        <f>VLOOKUP(F11,'RN muži'!$A$1:$B$107,2,0)</f>
        <v>MA</v>
      </c>
      <c r="H11" s="24">
        <f>VLOOKUP(B11,MC!$A$2:$B$1006,2,0)</f>
        <v>0.029814814814814815</v>
      </c>
      <c r="I11" s="25">
        <v>14</v>
      </c>
      <c r="J11" s="19">
        <f>RANK(H11,'Zadani_bezcu HZ'!$H$1:$H$164,1)</f>
        <v>10</v>
      </c>
      <c r="K11" s="26">
        <f>H11/$H$1</f>
        <v>0.0029814814814814817</v>
      </c>
    </row>
    <row r="12" spans="1:11" ht="15">
      <c r="A12" s="18">
        <f>ROW(C8)</f>
        <v>8</v>
      </c>
      <c r="B12" s="19">
        <v>49</v>
      </c>
      <c r="C12" s="20" t="s">
        <v>36</v>
      </c>
      <c r="D12" s="21" t="s">
        <v>37</v>
      </c>
      <c r="E12" s="21" t="s">
        <v>30</v>
      </c>
      <c r="F12" s="22">
        <v>1977</v>
      </c>
      <c r="G12" s="23" t="str">
        <f>VLOOKUP(F12,'RN muži'!$A$1:$B$107,2,0)</f>
        <v>MA</v>
      </c>
      <c r="H12" s="24">
        <f>VLOOKUP(B12,MC!$A$2:$B$1006,2,0)</f>
        <v>0.03048611111111111</v>
      </c>
      <c r="I12" s="25">
        <v>13</v>
      </c>
      <c r="J12" s="19">
        <f>RANK(H12,'Zadani_bezcu HZ'!$H$1:$H$164,1)</f>
        <v>14</v>
      </c>
      <c r="K12" s="26">
        <f>H12/$H$1</f>
        <v>0.003048611111111111</v>
      </c>
    </row>
    <row r="13" spans="1:11" ht="15">
      <c r="A13" s="18">
        <f>ROW(C9)</f>
        <v>9</v>
      </c>
      <c r="B13" s="19">
        <v>42</v>
      </c>
      <c r="C13" s="20" t="s">
        <v>38</v>
      </c>
      <c r="D13" s="21" t="s">
        <v>39</v>
      </c>
      <c r="E13" s="21" t="s">
        <v>40</v>
      </c>
      <c r="F13" s="22">
        <v>1983</v>
      </c>
      <c r="G13" s="23" t="str">
        <f>VLOOKUP(F13,'RN muži'!$A$1:$B$107,2,0)</f>
        <v>MA</v>
      </c>
      <c r="H13" s="24">
        <f>VLOOKUP(B13,MC!$A$2:$B$1006,2,0)</f>
        <v>0.031921296296296295</v>
      </c>
      <c r="I13" s="25">
        <v>12</v>
      </c>
      <c r="J13" s="19">
        <f>RANK(H13,'Zadani_bezcu HZ'!$H$1:$H$164,1)</f>
        <v>20</v>
      </c>
      <c r="K13" s="26">
        <f>H13/$H$1</f>
        <v>0.0031921296296296294</v>
      </c>
    </row>
    <row r="14" spans="1:11" ht="15">
      <c r="A14" s="18">
        <f>ROW(C10)</f>
        <v>10</v>
      </c>
      <c r="B14" s="19">
        <v>23</v>
      </c>
      <c r="C14" s="20" t="s">
        <v>41</v>
      </c>
      <c r="D14" s="21" t="s">
        <v>21</v>
      </c>
      <c r="E14" s="21" t="s">
        <v>30</v>
      </c>
      <c r="F14" s="22">
        <v>1984</v>
      </c>
      <c r="G14" s="23" t="str">
        <f>VLOOKUP(F14,'RN muži'!$A$1:$B$107,2,0)</f>
        <v>MA</v>
      </c>
      <c r="H14" s="24">
        <f>VLOOKUP(B14,MC!$A$2:$B$1006,2,0)</f>
        <v>0.032164351851851854</v>
      </c>
      <c r="I14" s="25">
        <v>11</v>
      </c>
      <c r="J14" s="19">
        <f>RANK(H14,'Zadani_bezcu HZ'!$H$1:$H$164,1)</f>
        <v>22</v>
      </c>
      <c r="K14" s="26">
        <f>H14/$H$1</f>
        <v>0.0032164351851851855</v>
      </c>
    </row>
    <row r="15" spans="1:11" ht="15">
      <c r="A15" s="18">
        <f>ROW(C11)</f>
        <v>11</v>
      </c>
      <c r="B15" s="19">
        <v>33</v>
      </c>
      <c r="C15" s="20" t="s">
        <v>42</v>
      </c>
      <c r="D15" s="21" t="s">
        <v>43</v>
      </c>
      <c r="E15" s="21" t="s">
        <v>44</v>
      </c>
      <c r="F15" s="22">
        <v>1990</v>
      </c>
      <c r="G15" s="23" t="str">
        <f>VLOOKUP(F15,'RN muži'!$A$1:$B$107,2,0)</f>
        <v>MA</v>
      </c>
      <c r="H15" s="24">
        <f>VLOOKUP(B15,MC!$A$2:$B$1006,2,0)</f>
        <v>0.032858796296296296</v>
      </c>
      <c r="I15" s="25">
        <v>10</v>
      </c>
      <c r="J15" s="19">
        <f>RANK(H15,'Zadani_bezcu HZ'!$H$1:$H$164,1)</f>
        <v>25</v>
      </c>
      <c r="K15" s="26">
        <f>H15/$H$1</f>
        <v>0.0032858796296296295</v>
      </c>
    </row>
    <row r="16" spans="1:11" ht="15">
      <c r="A16" s="18">
        <f>ROW(C12)</f>
        <v>12</v>
      </c>
      <c r="B16" s="19">
        <v>36</v>
      </c>
      <c r="C16" s="20" t="s">
        <v>45</v>
      </c>
      <c r="D16" s="21" t="s">
        <v>46</v>
      </c>
      <c r="E16" s="21" t="s">
        <v>30</v>
      </c>
      <c r="F16" s="22">
        <v>1976</v>
      </c>
      <c r="G16" s="23" t="str">
        <f>VLOOKUP(F16,'RN muži'!$A$1:$B$107,2,0)</f>
        <v>MA</v>
      </c>
      <c r="H16" s="24">
        <f>VLOOKUP(B16,MC!$A$2:$B$1006,2,0)</f>
        <v>0.033101851851851855</v>
      </c>
      <c r="I16" s="25">
        <v>9</v>
      </c>
      <c r="J16" s="19">
        <f>RANK(H16,'Zadani_bezcu HZ'!$H$1:$H$164,1)</f>
        <v>27</v>
      </c>
      <c r="K16" s="26">
        <f>H16/$H$1</f>
        <v>0.0033101851851851855</v>
      </c>
    </row>
    <row r="17" spans="1:11" ht="15">
      <c r="A17" s="18">
        <f>ROW(C13)</f>
        <v>13</v>
      </c>
      <c r="B17" s="19">
        <v>44</v>
      </c>
      <c r="C17" s="20" t="s">
        <v>47</v>
      </c>
      <c r="D17" s="21" t="s">
        <v>48</v>
      </c>
      <c r="E17" s="21"/>
      <c r="F17" s="22">
        <v>1986</v>
      </c>
      <c r="G17" s="23" t="str">
        <f>VLOOKUP(F17,'RN muži'!$A$1:$B$107,2,0)</f>
        <v>MA</v>
      </c>
      <c r="H17" s="24">
        <f>VLOOKUP(B17,MC!$A$2:$B$1006,2,0)</f>
        <v>0.034525462962962966</v>
      </c>
      <c r="I17" s="25">
        <v>8</v>
      </c>
      <c r="J17" s="19">
        <f>RANK(H17,'Zadani_bezcu HZ'!$H$1:$H$164,1)</f>
        <v>35</v>
      </c>
      <c r="K17" s="26">
        <f>H17/$H$1</f>
        <v>0.0034525462962962964</v>
      </c>
    </row>
    <row r="18" spans="1:11" ht="15">
      <c r="A18" s="18">
        <f>ROW(C14)</f>
        <v>14</v>
      </c>
      <c r="B18" s="19">
        <v>56</v>
      </c>
      <c r="C18" s="20" t="s">
        <v>49</v>
      </c>
      <c r="D18" s="21" t="s">
        <v>50</v>
      </c>
      <c r="E18" s="21" t="s">
        <v>30</v>
      </c>
      <c r="F18" s="22">
        <v>1976</v>
      </c>
      <c r="G18" s="23" t="str">
        <f>VLOOKUP(F18,'RN muži'!$A$1:$B$107,2,0)</f>
        <v>MA</v>
      </c>
      <c r="H18" s="24">
        <f>VLOOKUP(B18,MC!$A$2:$B$1006,2,0)</f>
        <v>0.03690972222222222</v>
      </c>
      <c r="I18" s="25">
        <v>7</v>
      </c>
      <c r="J18" s="19">
        <f>RANK(H18,'Zadani_bezcu HZ'!$H$1:$H$164,1)</f>
        <v>38</v>
      </c>
      <c r="K18" s="26">
        <f>H18/$H$1</f>
        <v>0.003690972222222222</v>
      </c>
    </row>
    <row r="19" spans="1:11" ht="15">
      <c r="A19" s="18">
        <f>ROW(C15)</f>
        <v>15</v>
      </c>
      <c r="B19" s="19">
        <v>52</v>
      </c>
      <c r="C19" s="20" t="s">
        <v>51</v>
      </c>
      <c r="D19" s="21" t="s">
        <v>52</v>
      </c>
      <c r="E19" s="21" t="s">
        <v>30</v>
      </c>
      <c r="F19" s="22">
        <v>1976</v>
      </c>
      <c r="G19" s="23" t="str">
        <f>VLOOKUP(F19,'RN muži'!$A$1:$B$107,2,0)</f>
        <v>MA</v>
      </c>
      <c r="H19" s="24">
        <f>VLOOKUP(B19,MC!$A$2:$B$1006,2,0)</f>
        <v>0.03710648148148148</v>
      </c>
      <c r="I19" s="25">
        <v>6</v>
      </c>
      <c r="J19" s="19">
        <f>RANK(H19,'Zadani_bezcu HZ'!$H$1:$H$164,1)</f>
        <v>39</v>
      </c>
      <c r="K19" s="26">
        <f>H19/$H$1</f>
        <v>0.0037106481481481482</v>
      </c>
    </row>
    <row r="20" spans="1:11" ht="15">
      <c r="A20" s="18">
        <f>ROW(C16)</f>
        <v>16</v>
      </c>
      <c r="B20" s="19">
        <v>14</v>
      </c>
      <c r="C20" s="20" t="s">
        <v>53</v>
      </c>
      <c r="D20" s="21" t="s">
        <v>54</v>
      </c>
      <c r="E20" s="21" t="s">
        <v>30</v>
      </c>
      <c r="F20" s="27">
        <v>1992</v>
      </c>
      <c r="G20" s="23" t="str">
        <f>VLOOKUP(F20,'RN muži'!$A$1:$B$107,2,0)</f>
        <v>MA</v>
      </c>
      <c r="H20" s="24">
        <f>VLOOKUP(B20,MC!$A$2:$B$1006,2,0)</f>
        <v>0.03900462962962963</v>
      </c>
      <c r="I20" s="25">
        <v>5</v>
      </c>
      <c r="J20" s="19">
        <f>RANK(H20,'Zadani_bezcu HZ'!$H$1:$H$164,1)</f>
        <v>43</v>
      </c>
      <c r="K20" s="26">
        <f>H20/$H$1</f>
        <v>0.003900462962962963</v>
      </c>
    </row>
    <row r="21" spans="1:11" ht="15">
      <c r="A21" s="18">
        <f>ROW(C17)</f>
        <v>17</v>
      </c>
      <c r="B21" s="19">
        <v>57</v>
      </c>
      <c r="C21" s="20" t="s">
        <v>55</v>
      </c>
      <c r="D21" s="21" t="s">
        <v>56</v>
      </c>
      <c r="E21" s="21" t="s">
        <v>30</v>
      </c>
      <c r="F21" s="27">
        <v>1983</v>
      </c>
      <c r="G21" s="23" t="str">
        <f>VLOOKUP(F21,'RN muži'!$A$1:$B$107,2,0)</f>
        <v>MA</v>
      </c>
      <c r="H21" s="24">
        <f>VLOOKUP(B21,MC!$A$2:$B$1006,2,0)</f>
        <v>0.04024305555555555</v>
      </c>
      <c r="I21" s="25">
        <v>4</v>
      </c>
      <c r="J21" s="19">
        <f>RANK(H21,'Zadani_bezcu HZ'!$H$1:$H$164,1)</f>
        <v>46</v>
      </c>
      <c r="K21" s="26">
        <f>H21/$H$1</f>
        <v>0.004024305555555555</v>
      </c>
    </row>
    <row r="22" spans="1:11" ht="15">
      <c r="A22" s="18">
        <f>ROW(C18)</f>
        <v>18</v>
      </c>
      <c r="B22" s="19">
        <v>11</v>
      </c>
      <c r="C22" s="20" t="s">
        <v>57</v>
      </c>
      <c r="D22" s="21" t="s">
        <v>58</v>
      </c>
      <c r="E22" s="21" t="s">
        <v>44</v>
      </c>
      <c r="F22" s="22">
        <v>1982</v>
      </c>
      <c r="G22" s="23" t="str">
        <f>VLOOKUP(F22,'RN muži'!$A$1:$B$107,2,0)</f>
        <v>MA</v>
      </c>
      <c r="H22" s="24">
        <f>VLOOKUP(B22,MC!$A$2:$B$1006,2,0)</f>
        <v>0.040254629629629626</v>
      </c>
      <c r="I22" s="25">
        <v>3</v>
      </c>
      <c r="J22" s="19">
        <f>RANK(H22,'Zadani_bezcu HZ'!$H$1:$H$164,1)</f>
        <v>47</v>
      </c>
      <c r="K22" s="26">
        <f>H22/$H$1</f>
        <v>0.0040254629629629625</v>
      </c>
    </row>
    <row r="23" spans="1:11" ht="15">
      <c r="A23" s="18">
        <f>ROW(C19)</f>
        <v>19</v>
      </c>
      <c r="B23" s="19">
        <v>21</v>
      </c>
      <c r="C23" s="20" t="s">
        <v>59</v>
      </c>
      <c r="D23" s="21" t="s">
        <v>60</v>
      </c>
      <c r="E23" s="21" t="s">
        <v>61</v>
      </c>
      <c r="F23" s="22">
        <v>1979</v>
      </c>
      <c r="G23" s="23" t="str">
        <f>VLOOKUP(F23,'RN muži'!$A$1:$B$107,2,0)</f>
        <v>MA</v>
      </c>
      <c r="H23" s="24">
        <f>VLOOKUP(B23,MC!$A$2:$B$1006,2,0)</f>
        <v>0.04392361111111111</v>
      </c>
      <c r="I23" s="25">
        <v>2</v>
      </c>
      <c r="J23" s="19">
        <f>RANK(H23,'Zadani_bezcu HZ'!$H$1:$H$164,1)</f>
        <v>50</v>
      </c>
      <c r="K23" s="26">
        <f>H23/$H$1</f>
        <v>0.004392361111111111</v>
      </c>
    </row>
    <row r="24" spans="1:11" ht="12.75">
      <c r="A24" s="12"/>
      <c r="B24" s="13"/>
      <c r="C24" s="14" t="s">
        <v>62</v>
      </c>
      <c r="D24" s="15" t="s">
        <v>63</v>
      </c>
      <c r="E24" s="15" t="s">
        <v>64</v>
      </c>
      <c r="F24" s="13"/>
      <c r="G24" s="13"/>
      <c r="H24" s="16"/>
      <c r="I24" s="13"/>
      <c r="J24" s="13"/>
      <c r="K24" s="17"/>
    </row>
    <row r="25" spans="1:11" ht="15">
      <c r="A25" s="18">
        <f>ROW(C1)</f>
        <v>1</v>
      </c>
      <c r="B25" s="19">
        <v>3</v>
      </c>
      <c r="C25" s="20" t="s">
        <v>65</v>
      </c>
      <c r="D25" s="21" t="s">
        <v>66</v>
      </c>
      <c r="E25" s="21" t="s">
        <v>25</v>
      </c>
      <c r="F25" s="22">
        <v>1965</v>
      </c>
      <c r="G25" s="23" t="str">
        <f>VLOOKUP(F25,'RN muži'!$A$1:$B$107,2,0)</f>
        <v>MB</v>
      </c>
      <c r="H25" s="24">
        <f>VLOOKUP(B25,MC!$A$2:$B$1006,2,0)</f>
        <v>0.02746527777777778</v>
      </c>
      <c r="I25" s="25">
        <v>30</v>
      </c>
      <c r="J25" s="19">
        <f>RANK(H25,'Zadani_bezcu HZ'!$H$1:$H$164,1)</f>
        <v>7</v>
      </c>
      <c r="K25" s="26">
        <f>H25/$H$1</f>
        <v>0.002746527777777778</v>
      </c>
    </row>
    <row r="26" spans="1:11" ht="15">
      <c r="A26" s="18">
        <f>ROW(C2)</f>
        <v>2</v>
      </c>
      <c r="B26" s="19">
        <v>27</v>
      </c>
      <c r="C26" s="20" t="s">
        <v>67</v>
      </c>
      <c r="D26" s="21" t="s">
        <v>24</v>
      </c>
      <c r="E26" s="21" t="s">
        <v>68</v>
      </c>
      <c r="F26" s="27">
        <v>1965</v>
      </c>
      <c r="G26" s="23" t="str">
        <f>VLOOKUP(F26,'RN muži'!$A$1:$B$107,2,0)</f>
        <v>MB</v>
      </c>
      <c r="H26" s="24">
        <f>VLOOKUP(B26,MC!$A$2:$B$1006,2,0)</f>
        <v>0.029895833333333333</v>
      </c>
      <c r="I26" s="25">
        <v>25</v>
      </c>
      <c r="J26" s="19">
        <f>RANK(H26,'Zadani_bezcu HZ'!$H$1:$H$164,1)</f>
        <v>11</v>
      </c>
      <c r="K26" s="26">
        <f>H26/$H$1</f>
        <v>0.0029895833333333332</v>
      </c>
    </row>
    <row r="27" spans="1:11" ht="15">
      <c r="A27" s="18">
        <f>ROW(C3)</f>
        <v>3</v>
      </c>
      <c r="B27" s="19">
        <v>12</v>
      </c>
      <c r="C27" s="20" t="s">
        <v>69</v>
      </c>
      <c r="D27" s="21" t="s">
        <v>70</v>
      </c>
      <c r="E27" s="21" t="s">
        <v>71</v>
      </c>
      <c r="F27" s="27">
        <v>1964</v>
      </c>
      <c r="G27" s="23" t="str">
        <f>VLOOKUP(F27,'RN muži'!$A$1:$B$107,2,0)</f>
        <v>MB</v>
      </c>
      <c r="H27" s="24">
        <f>VLOOKUP(B27,MC!$A$2:$B$1006,2,0)</f>
        <v>0.03011574074074074</v>
      </c>
      <c r="I27" s="25">
        <v>21</v>
      </c>
      <c r="J27" s="19">
        <f>RANK(H27,'Zadani_bezcu HZ'!$H$1:$H$164,1)</f>
        <v>12</v>
      </c>
      <c r="K27" s="26">
        <f>H27/$H$1</f>
        <v>0.003011574074074074</v>
      </c>
    </row>
    <row r="28" spans="1:11" ht="15">
      <c r="A28" s="18">
        <f>ROW(C4)</f>
        <v>4</v>
      </c>
      <c r="B28" s="19">
        <v>22</v>
      </c>
      <c r="C28" s="20" t="s">
        <v>72</v>
      </c>
      <c r="D28" s="21" t="s">
        <v>29</v>
      </c>
      <c r="E28" s="21" t="s">
        <v>73</v>
      </c>
      <c r="F28" s="22">
        <v>1964</v>
      </c>
      <c r="G28" s="23" t="str">
        <f>VLOOKUP(F28,'RN muži'!$A$1:$B$107,2,0)</f>
        <v>MB</v>
      </c>
      <c r="H28" s="24">
        <f>VLOOKUP(B28,MC!$A$2:$B$1006,2,0)</f>
        <v>0.03221064814814815</v>
      </c>
      <c r="I28" s="25">
        <v>18</v>
      </c>
      <c r="J28" s="19">
        <f>RANK(H28,'Zadani_bezcu HZ'!$H$1:$H$164,1)</f>
        <v>23</v>
      </c>
      <c r="K28" s="26">
        <f>H28/$H$1</f>
        <v>0.0032210648148148146</v>
      </c>
    </row>
    <row r="29" spans="1:11" ht="15">
      <c r="A29" s="18">
        <f>ROW(C5)</f>
        <v>5</v>
      </c>
      <c r="B29" s="19">
        <v>53</v>
      </c>
      <c r="C29" s="20" t="s">
        <v>74</v>
      </c>
      <c r="D29" s="21" t="s">
        <v>54</v>
      </c>
      <c r="E29" s="21" t="s">
        <v>75</v>
      </c>
      <c r="F29" s="27">
        <v>1966</v>
      </c>
      <c r="G29" s="23" t="str">
        <f>VLOOKUP(F29,'RN muži'!$A$1:$B$107,2,0)</f>
        <v>MB</v>
      </c>
      <c r="H29" s="24">
        <f>VLOOKUP(B29,MC!$A$2:$B$1006,2,0)</f>
        <v>0.03263888888888889</v>
      </c>
      <c r="I29" s="25">
        <v>16</v>
      </c>
      <c r="J29" s="19">
        <f>RANK(H29,'Zadani_bezcu HZ'!$H$1:$H$164,1)</f>
        <v>24</v>
      </c>
      <c r="K29" s="26">
        <f>H29/$H$1</f>
        <v>0.003263888888888889</v>
      </c>
    </row>
    <row r="30" spans="1:11" ht="15">
      <c r="A30" s="18">
        <f>ROW(C6)</f>
        <v>6</v>
      </c>
      <c r="B30" s="19">
        <v>33</v>
      </c>
      <c r="C30" s="20" t="s">
        <v>76</v>
      </c>
      <c r="D30" s="21" t="s">
        <v>77</v>
      </c>
      <c r="E30" s="21" t="s">
        <v>78</v>
      </c>
      <c r="F30" s="22">
        <v>1971</v>
      </c>
      <c r="G30" s="23" t="str">
        <f>VLOOKUP(F30,'RN muži'!$A$1:$B$107,2,0)</f>
        <v>MB</v>
      </c>
      <c r="H30" s="24">
        <f>VLOOKUP(B30,MC!$A$2:$B$1006,2,0)</f>
        <v>0.032858796296296296</v>
      </c>
      <c r="I30" s="25">
        <v>15</v>
      </c>
      <c r="J30" s="19">
        <f>RANK(H30,'Zadani_bezcu HZ'!$H$1:$H$164,1)</f>
        <v>25</v>
      </c>
      <c r="K30" s="26">
        <f>H30/$H$1</f>
        <v>0.0032858796296296295</v>
      </c>
    </row>
    <row r="31" spans="1:11" ht="15">
      <c r="A31" s="18">
        <f>ROW(C7)</f>
        <v>7</v>
      </c>
      <c r="B31" s="19">
        <v>29</v>
      </c>
      <c r="C31" s="20" t="s">
        <v>79</v>
      </c>
      <c r="D31" s="21" t="s">
        <v>48</v>
      </c>
      <c r="E31" s="21" t="s">
        <v>80</v>
      </c>
      <c r="F31" s="22">
        <v>1963</v>
      </c>
      <c r="G31" s="23" t="str">
        <f>VLOOKUP(F31,'RN muži'!$A$1:$B$107,2,0)</f>
        <v>MB</v>
      </c>
      <c r="H31" s="24">
        <f>VLOOKUP(B31,MC!$A$2:$B$1006,2,0)</f>
        <v>0.033483796296296296</v>
      </c>
      <c r="I31" s="25">
        <v>14</v>
      </c>
      <c r="J31" s="19">
        <f>RANK(H31,'Zadani_bezcu HZ'!$H$1:$H$164,1)</f>
        <v>30</v>
      </c>
      <c r="K31" s="26">
        <f>H31/$H$1</f>
        <v>0.0033483796296296295</v>
      </c>
    </row>
    <row r="32" spans="1:11" ht="15">
      <c r="A32" s="18">
        <f>ROW(C8)</f>
        <v>8</v>
      </c>
      <c r="B32" s="19">
        <v>48</v>
      </c>
      <c r="C32" s="20" t="s">
        <v>81</v>
      </c>
      <c r="D32" s="21" t="s">
        <v>82</v>
      </c>
      <c r="E32" s="21" t="s">
        <v>83</v>
      </c>
      <c r="F32" s="22">
        <v>1962</v>
      </c>
      <c r="G32" s="23" t="str">
        <f>VLOOKUP(F32,'RN muži'!$A$1:$B$107,2,0)</f>
        <v>MB</v>
      </c>
      <c r="H32" s="24">
        <f>VLOOKUP(B32,MC!$A$2:$B$1006,2,0)</f>
        <v>0.03373842592592593</v>
      </c>
      <c r="I32" s="25">
        <v>13</v>
      </c>
      <c r="J32" s="19">
        <f>RANK(H32,'Zadani_bezcu HZ'!$H$1:$H$164,1)</f>
        <v>32</v>
      </c>
      <c r="K32" s="26">
        <f>H32/$H$1</f>
        <v>0.0033738425925925928</v>
      </c>
    </row>
    <row r="33" spans="1:11" ht="15">
      <c r="A33" s="18">
        <f>ROW(C9)</f>
        <v>9</v>
      </c>
      <c r="B33" s="19">
        <v>6</v>
      </c>
      <c r="C33" s="20" t="s">
        <v>84</v>
      </c>
      <c r="D33" s="21" t="s">
        <v>54</v>
      </c>
      <c r="E33" s="21" t="s">
        <v>85</v>
      </c>
      <c r="F33" s="22">
        <v>1967</v>
      </c>
      <c r="G33" s="23" t="str">
        <f>VLOOKUP(F33,'RN muži'!$A$1:$B$107,2,0)</f>
        <v>MB</v>
      </c>
      <c r="H33" s="24">
        <f>VLOOKUP(B33,MC!$A$2:$B$1006,2,0)</f>
        <v>0.042777777777777776</v>
      </c>
      <c r="I33" s="25">
        <v>12</v>
      </c>
      <c r="J33" s="19">
        <f>RANK(H33,'Zadani_bezcu HZ'!$H$1:$H$164,1)</f>
        <v>49</v>
      </c>
      <c r="K33" s="26">
        <f>H33/$H$1</f>
        <v>0.004277777777777778</v>
      </c>
    </row>
    <row r="34" spans="1:11" ht="15">
      <c r="A34" s="18">
        <f>ROW(C10)</f>
        <v>10</v>
      </c>
      <c r="B34" s="19">
        <v>37</v>
      </c>
      <c r="C34" s="20" t="s">
        <v>86</v>
      </c>
      <c r="D34" s="21" t="s">
        <v>87</v>
      </c>
      <c r="E34" s="21" t="s">
        <v>88</v>
      </c>
      <c r="F34" s="22">
        <v>1963</v>
      </c>
      <c r="G34" s="23" t="str">
        <f>VLOOKUP(F34,'RN muži'!$A$1:$B$107,2,0)</f>
        <v>MB</v>
      </c>
      <c r="H34" s="24">
        <f>VLOOKUP(B34,MC!$A$2:$B$1006,2,0)</f>
        <v>0.04569444444444445</v>
      </c>
      <c r="I34" s="25">
        <v>11</v>
      </c>
      <c r="J34" s="19">
        <f>RANK(H34,'Zadani_bezcu HZ'!$H$1:$H$164,1)</f>
        <v>53</v>
      </c>
      <c r="K34" s="26">
        <f>H34/$H$1</f>
        <v>0.0045694444444444446</v>
      </c>
    </row>
    <row r="35" spans="1:11" ht="12.75">
      <c r="A35" s="12"/>
      <c r="B35" s="13"/>
      <c r="C35" s="14" t="s">
        <v>89</v>
      </c>
      <c r="D35" s="15" t="s">
        <v>90</v>
      </c>
      <c r="E35" s="15" t="s">
        <v>91</v>
      </c>
      <c r="F35" s="13"/>
      <c r="G35" s="13"/>
      <c r="H35" s="16"/>
      <c r="I35" s="13"/>
      <c r="J35" s="13"/>
      <c r="K35" s="17"/>
    </row>
    <row r="36" spans="1:11" ht="15">
      <c r="A36" s="18">
        <f>ROW(C1)</f>
        <v>1</v>
      </c>
      <c r="B36" s="19">
        <v>25</v>
      </c>
      <c r="C36" s="20" t="s">
        <v>92</v>
      </c>
      <c r="D36" s="21" t="s">
        <v>24</v>
      </c>
      <c r="E36" s="21" t="s">
        <v>93</v>
      </c>
      <c r="F36" s="27">
        <v>1960</v>
      </c>
      <c r="G36" s="23" t="str">
        <f>VLOOKUP(F36,'RN muži'!$A$1:$B$107,2,0)</f>
        <v>MC</v>
      </c>
      <c r="H36" s="24">
        <f>VLOOKUP(B36,MC!$A$2:$B$1006,2,0)</f>
        <v>0.026782407407407408</v>
      </c>
      <c r="I36" s="25">
        <v>30</v>
      </c>
      <c r="J36" s="19">
        <f>RANK(H36,'Zadani_bezcu HZ'!$H$1:$H$164,1)</f>
        <v>4</v>
      </c>
      <c r="K36" s="26">
        <f>H36/$H$1</f>
        <v>0.0026782407407407406</v>
      </c>
    </row>
    <row r="37" spans="1:11" ht="15">
      <c r="A37" s="18">
        <f>ROW(C2)</f>
        <v>2</v>
      </c>
      <c r="B37" s="28">
        <v>8</v>
      </c>
      <c r="C37" s="20" t="s">
        <v>94</v>
      </c>
      <c r="D37" s="21" t="s">
        <v>95</v>
      </c>
      <c r="E37" s="21" t="s">
        <v>96</v>
      </c>
      <c r="F37" s="27">
        <v>1956</v>
      </c>
      <c r="G37" s="23" t="str">
        <f>VLOOKUP(F37,'RN muži'!$A$1:$B$107,2,0)</f>
        <v>MC</v>
      </c>
      <c r="H37" s="24">
        <f>VLOOKUP(B37,MC!$A$2:$B$1006,2,0)</f>
        <v>0.027094907407407408</v>
      </c>
      <c r="I37" s="25">
        <v>25</v>
      </c>
      <c r="J37" s="19">
        <f>RANK(H37,'Zadani_bezcu HZ'!$H$1:$H$164,1)</f>
        <v>5</v>
      </c>
      <c r="K37" s="26">
        <f>H37/$H$1</f>
        <v>0.0027094907407407406</v>
      </c>
    </row>
    <row r="38" spans="1:11" ht="15">
      <c r="A38" s="18">
        <f>ROW(C3)</f>
        <v>3</v>
      </c>
      <c r="B38" s="19">
        <v>16</v>
      </c>
      <c r="C38" s="20" t="s">
        <v>97</v>
      </c>
      <c r="D38" s="21" t="s">
        <v>98</v>
      </c>
      <c r="E38" s="21" t="s">
        <v>78</v>
      </c>
      <c r="F38" s="22">
        <v>1956</v>
      </c>
      <c r="G38" s="23" t="str">
        <f>VLOOKUP(F38,'RN muži'!$A$1:$B$107,2,0)</f>
        <v>MC</v>
      </c>
      <c r="H38" s="24">
        <f>VLOOKUP(B38,MC!$A$2:$B$1006,2,0)</f>
        <v>0.030833333333333334</v>
      </c>
      <c r="I38" s="25">
        <v>21</v>
      </c>
      <c r="J38" s="19">
        <f>RANK(H38,'Zadani_bezcu HZ'!$H$1:$H$164,1)</f>
        <v>15</v>
      </c>
      <c r="K38" s="26">
        <f>H38/$H$1</f>
        <v>0.0030833333333333333</v>
      </c>
    </row>
    <row r="39" spans="1:11" ht="15">
      <c r="A39" s="18">
        <f>ROW(C4)</f>
        <v>4</v>
      </c>
      <c r="B39" s="19">
        <v>7</v>
      </c>
      <c r="C39" s="20" t="s">
        <v>52</v>
      </c>
      <c r="D39" s="21" t="s">
        <v>99</v>
      </c>
      <c r="E39" s="21" t="s">
        <v>44</v>
      </c>
      <c r="F39" s="22">
        <v>1958</v>
      </c>
      <c r="G39" s="23" t="str">
        <f>VLOOKUP(F39,'RN muži'!$A$1:$B$107,2,0)</f>
        <v>MC</v>
      </c>
      <c r="H39" s="24">
        <f>VLOOKUP(B39,MC!$A$2:$B$1006,2,0)</f>
        <v>0.03148148148148148</v>
      </c>
      <c r="I39" s="25">
        <v>18</v>
      </c>
      <c r="J39" s="19">
        <f>RANK(H39,'Zadani_bezcu HZ'!$H$1:$H$164,1)</f>
        <v>18</v>
      </c>
      <c r="K39" s="26">
        <f>H39/$H$1</f>
        <v>0.0031481481481481477</v>
      </c>
    </row>
    <row r="40" spans="1:11" ht="15">
      <c r="A40" s="18">
        <f>ROW(C5)</f>
        <v>5</v>
      </c>
      <c r="B40" s="19">
        <v>5</v>
      </c>
      <c r="C40" s="20" t="s">
        <v>100</v>
      </c>
      <c r="D40" s="21" t="s">
        <v>82</v>
      </c>
      <c r="E40" s="21" t="s">
        <v>101</v>
      </c>
      <c r="F40" s="22">
        <v>1961</v>
      </c>
      <c r="G40" s="23" t="str">
        <f>VLOOKUP(F40,'RN muži'!$A$1:$B$107,2,0)</f>
        <v>MC</v>
      </c>
      <c r="H40" s="24">
        <f>VLOOKUP(B40,MC!$A$2:$B$1006,2,0)</f>
        <v>0.032025462962962964</v>
      </c>
      <c r="I40" s="25">
        <v>16</v>
      </c>
      <c r="J40" s="19">
        <f>RANK(H40,'Zadani_bezcu HZ'!$H$1:$H$164,1)</f>
        <v>21</v>
      </c>
      <c r="K40" s="26">
        <f>H40/$H$1</f>
        <v>0.0032025462962962962</v>
      </c>
    </row>
    <row r="41" spans="1:11" ht="15">
      <c r="A41" s="18">
        <f>ROW(C6)</f>
        <v>6</v>
      </c>
      <c r="B41" s="19">
        <v>18</v>
      </c>
      <c r="C41" s="20" t="s">
        <v>102</v>
      </c>
      <c r="D41" s="21" t="s">
        <v>24</v>
      </c>
      <c r="E41" s="21" t="s">
        <v>103</v>
      </c>
      <c r="F41" s="22">
        <v>1953</v>
      </c>
      <c r="G41" s="23" t="str">
        <f>VLOOKUP(F41,'RN muži'!$A$1:$B$107,2,0)</f>
        <v>MC</v>
      </c>
      <c r="H41" s="24">
        <f>VLOOKUP(B41,MC!$A$2:$B$1006,2,0)</f>
        <v>0.03325231481481482</v>
      </c>
      <c r="I41" s="25">
        <v>15</v>
      </c>
      <c r="J41" s="19">
        <f>RANK(H41,'Zadani_bezcu HZ'!$H$1:$H$164,1)</f>
        <v>29</v>
      </c>
      <c r="K41" s="26">
        <f>H41/$H$1</f>
        <v>0.003325231481481482</v>
      </c>
    </row>
    <row r="42" spans="1:11" ht="15">
      <c r="A42" s="18">
        <f>ROW(C7)</f>
        <v>7</v>
      </c>
      <c r="B42" s="19">
        <v>1</v>
      </c>
      <c r="C42" s="20" t="s">
        <v>104</v>
      </c>
      <c r="D42" s="21" t="s">
        <v>82</v>
      </c>
      <c r="E42" s="21" t="s">
        <v>105</v>
      </c>
      <c r="F42" s="27">
        <v>1960</v>
      </c>
      <c r="G42" s="23" t="str">
        <f>VLOOKUP(F42,'RN muži'!$A$1:$B$107,2,0)</f>
        <v>MC</v>
      </c>
      <c r="H42" s="24">
        <f>VLOOKUP(B42,MC!$A$2:$B$1006,2,0)</f>
        <v>0.03351851851851852</v>
      </c>
      <c r="I42" s="25">
        <v>14</v>
      </c>
      <c r="J42" s="19">
        <f>RANK(H42,'Zadani_bezcu HZ'!$H$1:$H$164,1)</f>
        <v>31</v>
      </c>
      <c r="K42" s="26">
        <f>H42/$H$1</f>
        <v>0.0033518518518518515</v>
      </c>
    </row>
    <row r="43" spans="1:11" ht="15">
      <c r="A43" s="18">
        <f>ROW(C8)</f>
        <v>8</v>
      </c>
      <c r="B43" s="19">
        <v>54</v>
      </c>
      <c r="C43" s="20" t="s">
        <v>106</v>
      </c>
      <c r="D43" s="21" t="s">
        <v>107</v>
      </c>
      <c r="E43" s="21" t="s">
        <v>108</v>
      </c>
      <c r="F43" s="22">
        <v>1958</v>
      </c>
      <c r="G43" s="23" t="str">
        <f>VLOOKUP(F43,'RN muži'!$A$1:$B$107,2,0)</f>
        <v>MC</v>
      </c>
      <c r="H43" s="24">
        <f>VLOOKUP(B43,MC!$A$2:$B$1006,2,0)</f>
        <v>0.03914351851851852</v>
      </c>
      <c r="I43" s="25">
        <v>13</v>
      </c>
      <c r="J43" s="19">
        <f>RANK(H43,'Zadani_bezcu HZ'!$H$1:$H$164,1)</f>
        <v>44</v>
      </c>
      <c r="K43" s="26">
        <f>H43/$H$1</f>
        <v>0.003914351851851852</v>
      </c>
    </row>
    <row r="44" spans="1:11" ht="12.75">
      <c r="A44" s="12"/>
      <c r="B44" s="13"/>
      <c r="C44" s="14" t="s">
        <v>109</v>
      </c>
      <c r="D44" s="15" t="s">
        <v>110</v>
      </c>
      <c r="E44" s="15" t="s">
        <v>111</v>
      </c>
      <c r="F44" s="13"/>
      <c r="G44" s="13"/>
      <c r="H44" s="16"/>
      <c r="I44" s="13"/>
      <c r="J44" s="13"/>
      <c r="K44" s="17"/>
    </row>
    <row r="45" spans="1:11" ht="15">
      <c r="A45" s="18">
        <f>ROW(C1)</f>
        <v>1</v>
      </c>
      <c r="B45" s="19">
        <v>17</v>
      </c>
      <c r="C45" s="20" t="s">
        <v>112</v>
      </c>
      <c r="D45" s="21" t="s">
        <v>113</v>
      </c>
      <c r="E45" s="21" t="s">
        <v>114</v>
      </c>
      <c r="F45" s="22">
        <v>1950</v>
      </c>
      <c r="G45" s="23" t="str">
        <f>VLOOKUP(F45,'RN muži'!$A$1:$B$107,2,0)</f>
        <v>MD</v>
      </c>
      <c r="H45" s="24">
        <f>VLOOKUP(B45,MC!$A$2:$B$1006,2,0)</f>
        <v>0.031469907407407405</v>
      </c>
      <c r="I45" s="25">
        <v>30</v>
      </c>
      <c r="J45" s="19">
        <f>RANK(H45,'Zadani_bezcu HZ'!$H$1:$H$164,1)</f>
        <v>17</v>
      </c>
      <c r="K45" s="26">
        <f>H45/$H$1</f>
        <v>0.0031469907407407406</v>
      </c>
    </row>
    <row r="46" spans="1:11" ht="15">
      <c r="A46" s="18">
        <f>ROW(C2)</f>
        <v>2</v>
      </c>
      <c r="B46" s="19">
        <v>43</v>
      </c>
      <c r="C46" s="20" t="s">
        <v>115</v>
      </c>
      <c r="D46" s="21" t="s">
        <v>116</v>
      </c>
      <c r="E46" s="21" t="s">
        <v>25</v>
      </c>
      <c r="F46" s="22">
        <v>1951</v>
      </c>
      <c r="G46" s="23" t="str">
        <f>VLOOKUP(F46,'RN muži'!$A$1:$B$107,2,0)</f>
        <v>MD</v>
      </c>
      <c r="H46" s="24">
        <f>VLOOKUP(B46,MC!$A$2:$B$1006,2,0)</f>
        <v>0.03377314814814815</v>
      </c>
      <c r="I46" s="25">
        <v>25</v>
      </c>
      <c r="J46" s="19">
        <f>RANK(H46,'Zadani_bezcu HZ'!$H$1:$H$164,1)</f>
        <v>33</v>
      </c>
      <c r="K46" s="26">
        <f>H46/$H$1</f>
        <v>0.0033773148148148148</v>
      </c>
    </row>
    <row r="47" spans="1:11" ht="15">
      <c r="A47" s="18">
        <f>ROW(C3)</f>
        <v>3</v>
      </c>
      <c r="B47" s="19">
        <v>34</v>
      </c>
      <c r="C47" s="20" t="s">
        <v>117</v>
      </c>
      <c r="D47" s="21" t="s">
        <v>29</v>
      </c>
      <c r="E47" s="21" t="s">
        <v>118</v>
      </c>
      <c r="F47" s="22">
        <v>1949</v>
      </c>
      <c r="G47" s="23" t="str">
        <f>VLOOKUP(F47,'RN muži'!$A$1:$B$107,2,0)</f>
        <v>MD</v>
      </c>
      <c r="H47" s="24">
        <f>VLOOKUP(B47,MC!$A$2:$B$1006,2,0)</f>
        <v>0.03408564814814815</v>
      </c>
      <c r="I47" s="25">
        <v>21</v>
      </c>
      <c r="J47" s="19">
        <f>RANK(H47,'Zadani_bezcu HZ'!$H$1:$H$164,1)</f>
        <v>34</v>
      </c>
      <c r="K47" s="26">
        <f>H47/$H$1</f>
        <v>0.003408564814814815</v>
      </c>
    </row>
    <row r="48" spans="1:11" ht="15">
      <c r="A48" s="18">
        <f>ROW(C4)</f>
        <v>4</v>
      </c>
      <c r="B48" s="19">
        <v>45</v>
      </c>
      <c r="C48" s="20" t="s">
        <v>102</v>
      </c>
      <c r="D48" s="21" t="s">
        <v>95</v>
      </c>
      <c r="E48" s="21" t="s">
        <v>103</v>
      </c>
      <c r="F48" s="22">
        <v>1946</v>
      </c>
      <c r="G48" s="23" t="str">
        <f>VLOOKUP(F48,'RN muži'!$A$1:$B$107,2,0)</f>
        <v>MD</v>
      </c>
      <c r="H48" s="24">
        <f>VLOOKUP(B48,MC!$A$2:$B$1006,2,0)</f>
        <v>0.03533564814814815</v>
      </c>
      <c r="I48" s="25">
        <v>18</v>
      </c>
      <c r="J48" s="19">
        <f>RANK(H48,'Zadani_bezcu HZ'!$H$1:$H$164,1)</f>
        <v>36</v>
      </c>
      <c r="K48" s="26">
        <f>H48/$H$1</f>
        <v>0.003533564814814815</v>
      </c>
    </row>
    <row r="49" spans="1:11" ht="15">
      <c r="A49" s="18">
        <f>ROW(C5)</f>
        <v>5</v>
      </c>
      <c r="B49" s="19">
        <v>20</v>
      </c>
      <c r="C49" s="20" t="s">
        <v>119</v>
      </c>
      <c r="D49" s="21" t="s">
        <v>29</v>
      </c>
      <c r="E49" s="21" t="s">
        <v>120</v>
      </c>
      <c r="F49" s="22">
        <v>1951</v>
      </c>
      <c r="G49" s="23" t="str">
        <f>VLOOKUP(F49,'RN muži'!$A$1:$B$107,2,0)</f>
        <v>MD</v>
      </c>
      <c r="H49" s="24">
        <f>VLOOKUP(B49,MC!$A$2:$B$1006,2,0)</f>
        <v>0.03872685185185185</v>
      </c>
      <c r="I49" s="25">
        <v>16</v>
      </c>
      <c r="J49" s="19">
        <f>RANK(H49,'Zadani_bezcu HZ'!$H$1:$H$164,1)</f>
        <v>40</v>
      </c>
      <c r="K49" s="26">
        <f>H49/$H$1</f>
        <v>0.003872685185185185</v>
      </c>
    </row>
    <row r="50" spans="1:11" ht="15">
      <c r="A50" s="18">
        <f>ROW(C6)</f>
        <v>6</v>
      </c>
      <c r="B50" s="19">
        <v>55</v>
      </c>
      <c r="C50" s="20" t="s">
        <v>121</v>
      </c>
      <c r="D50" s="21" t="s">
        <v>56</v>
      </c>
      <c r="E50" s="21" t="s">
        <v>122</v>
      </c>
      <c r="F50" s="22">
        <v>1946</v>
      </c>
      <c r="G50" s="23" t="str">
        <f>VLOOKUP(F50,'RN muži'!$A$1:$B$107,2,0)</f>
        <v>MD</v>
      </c>
      <c r="H50" s="24">
        <f>VLOOKUP(B50,MC!$A$2:$B$1006,2,0)</f>
        <v>0.044097222222222225</v>
      </c>
      <c r="I50" s="25">
        <v>15</v>
      </c>
      <c r="J50" s="19">
        <f>RANK(H50,'Zadani_bezcu HZ'!$H$1:$H$164,1)</f>
        <v>51</v>
      </c>
      <c r="K50" s="26">
        <f>H50/$H$1</f>
        <v>0.004409722222222223</v>
      </c>
    </row>
    <row r="51" spans="1:11" ht="15">
      <c r="A51" s="18">
        <f>ROW(C7)</f>
        <v>7</v>
      </c>
      <c r="B51" s="19">
        <v>35</v>
      </c>
      <c r="C51" s="20" t="s">
        <v>123</v>
      </c>
      <c r="D51" s="21" t="s">
        <v>124</v>
      </c>
      <c r="E51" s="21" t="s">
        <v>19</v>
      </c>
      <c r="F51" s="22">
        <v>1947</v>
      </c>
      <c r="G51" s="23" t="str">
        <f>VLOOKUP(F51,'RN muži'!$A$1:$B$107,2,0)</f>
        <v>MD</v>
      </c>
      <c r="H51" s="24">
        <f>VLOOKUP(B51,MC!$A$2:$B$1006,2,0)</f>
        <v>0.044224537037037034</v>
      </c>
      <c r="I51" s="25">
        <v>14</v>
      </c>
      <c r="J51" s="19">
        <f>RANK(H51,'Zadani_bezcu HZ'!$H$1:$H$164,1)</f>
        <v>52</v>
      </c>
      <c r="K51" s="26">
        <f>H51/$H$1</f>
        <v>0.004422453703703704</v>
      </c>
    </row>
    <row r="52" spans="1:11" ht="12.75">
      <c r="A52" s="12"/>
      <c r="B52" s="13"/>
      <c r="C52" s="14" t="s">
        <v>125</v>
      </c>
      <c r="D52" s="15" t="s">
        <v>126</v>
      </c>
      <c r="E52" s="15" t="s">
        <v>127</v>
      </c>
      <c r="F52" s="13"/>
      <c r="G52" s="13"/>
      <c r="H52" s="16"/>
      <c r="I52" s="13"/>
      <c r="J52" s="13"/>
      <c r="K52" s="17"/>
    </row>
    <row r="53" spans="1:11" ht="15">
      <c r="A53" s="18">
        <v>1</v>
      </c>
      <c r="B53" s="19">
        <v>10</v>
      </c>
      <c r="C53" s="20" t="s">
        <v>128</v>
      </c>
      <c r="D53" s="21" t="s">
        <v>129</v>
      </c>
      <c r="E53" s="21" t="s">
        <v>130</v>
      </c>
      <c r="F53" s="22">
        <v>1937</v>
      </c>
      <c r="G53" s="23" t="s">
        <v>127</v>
      </c>
      <c r="H53" s="24">
        <v>0.04047453703703704</v>
      </c>
      <c r="I53" s="25">
        <v>30</v>
      </c>
      <c r="J53" s="19">
        <v>48</v>
      </c>
      <c r="K53" s="26">
        <f>H53/$H$1</f>
        <v>0.004047453703703704</v>
      </c>
    </row>
    <row r="54" spans="1:11" ht="12.75">
      <c r="A54" s="12"/>
      <c r="B54" s="13"/>
      <c r="C54" s="14" t="s">
        <v>131</v>
      </c>
      <c r="D54" s="15" t="s">
        <v>132</v>
      </c>
      <c r="E54" s="15" t="s">
        <v>133</v>
      </c>
      <c r="F54" s="13"/>
      <c r="G54" s="13"/>
      <c r="H54" s="16"/>
      <c r="I54" s="13"/>
      <c r="J54" s="13"/>
      <c r="K54" s="17"/>
    </row>
    <row r="55" spans="1:11" ht="15">
      <c r="A55" s="18">
        <f>ROW(C1)</f>
        <v>1</v>
      </c>
      <c r="B55" s="19">
        <v>39</v>
      </c>
      <c r="C55" s="20" t="s">
        <v>134</v>
      </c>
      <c r="D55" s="21" t="s">
        <v>135</v>
      </c>
      <c r="E55" s="21"/>
      <c r="F55" s="22">
        <v>1994</v>
      </c>
      <c r="G55" s="23" t="str">
        <f>VLOOKUP(F55,'RN ženy'!$A$1:$B$107,2,0)</f>
        <v>ŽA</v>
      </c>
      <c r="H55" s="24">
        <f>VLOOKUP(B55,MC!$A$2:$B$1006,2,0)</f>
        <v>0.03144675925925926</v>
      </c>
      <c r="I55" s="25">
        <v>25</v>
      </c>
      <c r="J55" s="19">
        <f>RANK(H55,'Zadani_bezcu HZ'!$H$1:$H$164,1)</f>
        <v>16</v>
      </c>
      <c r="K55" s="26">
        <f>H55/$H$1</f>
        <v>0.0031446759259259258</v>
      </c>
    </row>
    <row r="56" spans="1:11" ht="15">
      <c r="A56" s="18">
        <f>ROW(C2)</f>
        <v>2</v>
      </c>
      <c r="B56" s="19">
        <v>50</v>
      </c>
      <c r="C56" s="20" t="s">
        <v>136</v>
      </c>
      <c r="D56" s="21" t="s">
        <v>137</v>
      </c>
      <c r="E56" s="21" t="s">
        <v>19</v>
      </c>
      <c r="F56" s="27">
        <v>1979</v>
      </c>
      <c r="G56" s="23" t="str">
        <f>VLOOKUP(F56,'RN ženy'!$A$1:$B$107,2,0)</f>
        <v>ŽA</v>
      </c>
      <c r="H56" s="24">
        <f>VLOOKUP(B56,MC!$A$2:$B$1006,2,0)</f>
        <v>0.033136574074074075</v>
      </c>
      <c r="I56" s="25">
        <v>18</v>
      </c>
      <c r="J56" s="19">
        <f>RANK(H56,'Zadani_bezcu HZ'!$H$1:$H$164,1)</f>
        <v>28</v>
      </c>
      <c r="K56" s="26">
        <f>H56/$H$1</f>
        <v>0.0033136574074074075</v>
      </c>
    </row>
    <row r="57" spans="1:11" ht="15">
      <c r="A57" s="18">
        <f>ROW(C3)</f>
        <v>3</v>
      </c>
      <c r="B57" s="19">
        <v>32</v>
      </c>
      <c r="C57" s="20" t="s">
        <v>138</v>
      </c>
      <c r="D57" s="21" t="s">
        <v>139</v>
      </c>
      <c r="E57" s="21" t="s">
        <v>78</v>
      </c>
      <c r="F57" s="27">
        <v>1977</v>
      </c>
      <c r="G57" s="23" t="str">
        <f>VLOOKUP(F57,'RN ženy'!$A$1:$B$107,2,0)</f>
        <v>ŽA</v>
      </c>
      <c r="H57" s="24">
        <f>VLOOKUP(B57,MC!$A$2:$B$1006,2,0)</f>
        <v>0.035474537037037034</v>
      </c>
      <c r="I57" s="25">
        <v>16</v>
      </c>
      <c r="J57" s="19">
        <f>RANK(H57,'Zadani_bezcu HZ'!$H$1:$H$164,1)</f>
        <v>37</v>
      </c>
      <c r="K57" s="26">
        <f>H57/$H$1</f>
        <v>0.0035474537037037033</v>
      </c>
    </row>
    <row r="58" spans="1:11" ht="15">
      <c r="A58" s="18">
        <f>ROW(C4)</f>
        <v>4</v>
      </c>
      <c r="B58" s="19">
        <v>4</v>
      </c>
      <c r="C58" s="20" t="s">
        <v>140</v>
      </c>
      <c r="D58" s="21" t="s">
        <v>141</v>
      </c>
      <c r="E58" s="21"/>
      <c r="F58" s="27">
        <v>1986</v>
      </c>
      <c r="G58" s="23" t="str">
        <f>VLOOKUP(F58,'RN ženy'!$A$1:$B$107,2,0)</f>
        <v>ŽA</v>
      </c>
      <c r="H58" s="24">
        <f>VLOOKUP(B58,MC!$A$2:$B$1006,2,0)</f>
        <v>0.03957175925925926</v>
      </c>
      <c r="I58" s="25">
        <v>13</v>
      </c>
      <c r="J58" s="19">
        <f>RANK(H58,'Zadani_bezcu HZ'!$H$1:$H$164,1)</f>
        <v>45</v>
      </c>
      <c r="K58" s="26">
        <f>H58/$H$1</f>
        <v>0.003957175925925926</v>
      </c>
    </row>
    <row r="59" spans="1:11" ht="15">
      <c r="A59" s="18">
        <f>ROW(C5)</f>
        <v>5</v>
      </c>
      <c r="B59" s="19">
        <v>31</v>
      </c>
      <c r="C59" s="20" t="s">
        <v>142</v>
      </c>
      <c r="D59" s="21" t="s">
        <v>143</v>
      </c>
      <c r="E59" s="21" t="s">
        <v>144</v>
      </c>
      <c r="F59" s="27">
        <v>1984</v>
      </c>
      <c r="G59" s="23" t="str">
        <f>VLOOKUP(F59,'RN ženy'!$A$1:$B$107,2,0)</f>
        <v>ŽA</v>
      </c>
      <c r="H59" s="24">
        <f>VLOOKUP(B59,MC!$A$2:$B$1006,2,0)</f>
        <v>0.051724537037037034</v>
      </c>
      <c r="I59" s="25">
        <v>12</v>
      </c>
      <c r="J59" s="19">
        <f>RANK(H59,'Zadani_bezcu HZ'!$H$1:$H$164,1)</f>
        <v>54</v>
      </c>
      <c r="K59" s="26">
        <f>H59/$H$1</f>
        <v>0.005172453703703703</v>
      </c>
    </row>
    <row r="60" spans="1:11" ht="12.75">
      <c r="A60" s="12"/>
      <c r="B60" s="13"/>
      <c r="C60" s="14" t="s">
        <v>131</v>
      </c>
      <c r="D60" s="15" t="s">
        <v>145</v>
      </c>
      <c r="E60" s="15" t="s">
        <v>146</v>
      </c>
      <c r="F60" s="13"/>
      <c r="G60" s="13"/>
      <c r="H60" s="16"/>
      <c r="I60" s="13"/>
      <c r="J60" s="13"/>
      <c r="K60" s="17"/>
    </row>
    <row r="61" spans="1:11" ht="15">
      <c r="A61" s="18">
        <f>ROW(C1)</f>
        <v>1</v>
      </c>
      <c r="B61" s="19">
        <v>2</v>
      </c>
      <c r="C61" s="20" t="s">
        <v>147</v>
      </c>
      <c r="D61" s="21" t="s">
        <v>148</v>
      </c>
      <c r="E61" s="21" t="s">
        <v>80</v>
      </c>
      <c r="F61" s="27">
        <v>1972</v>
      </c>
      <c r="G61" s="23" t="str">
        <f>VLOOKUP(F61,'RN ženy'!$A$1:$B$107,2,0)</f>
        <v>ŽB</v>
      </c>
      <c r="H61" s="24">
        <f>VLOOKUP(B61,MC!$A$2:$B$1006,2,0)</f>
        <v>0.030474537037037036</v>
      </c>
      <c r="I61" s="25">
        <v>30</v>
      </c>
      <c r="J61" s="19">
        <f>RANK(H61,'Zadani_bezcu HZ'!$H$1:$H$164,1)</f>
        <v>13</v>
      </c>
      <c r="K61" s="26">
        <f>H61/$H$1</f>
        <v>0.0030474537037037037</v>
      </c>
    </row>
    <row r="62" spans="1:11" ht="15">
      <c r="A62" s="18">
        <f>ROW(C2)</f>
        <v>2</v>
      </c>
      <c r="B62" s="19">
        <v>9</v>
      </c>
      <c r="C62" s="20" t="s">
        <v>149</v>
      </c>
      <c r="D62" s="21" t="s">
        <v>150</v>
      </c>
      <c r="E62" s="21" t="s">
        <v>151</v>
      </c>
      <c r="F62" s="27">
        <v>1964</v>
      </c>
      <c r="G62" s="23" t="str">
        <f>VLOOKUP(F62,'RN ženy'!$A$1:$B$107,2,0)</f>
        <v>ŽB</v>
      </c>
      <c r="H62" s="24">
        <f>VLOOKUP(B62,MC!$A$2:$B$1006,2,0)</f>
        <v>0.03175925925925926</v>
      </c>
      <c r="I62" s="25">
        <v>21</v>
      </c>
      <c r="J62" s="19">
        <f>RANK(H62,'Zadani_bezcu HZ'!$H$1:$H$164,1)</f>
        <v>19</v>
      </c>
      <c r="K62" s="26">
        <f>H62/$H$1</f>
        <v>0.003175925925925926</v>
      </c>
    </row>
    <row r="63" spans="1:11" ht="15">
      <c r="A63" s="18">
        <f>ROW(C3)</f>
        <v>3</v>
      </c>
      <c r="B63" s="19">
        <v>28</v>
      </c>
      <c r="C63" s="20" t="s">
        <v>152</v>
      </c>
      <c r="D63" s="21" t="s">
        <v>153</v>
      </c>
      <c r="E63" s="21" t="s">
        <v>154</v>
      </c>
      <c r="F63" s="27">
        <v>1972</v>
      </c>
      <c r="G63" s="23" t="str">
        <f>VLOOKUP(F63,'RN ženy'!$A$1:$B$107,2,0)</f>
        <v>ŽB</v>
      </c>
      <c r="H63" s="24">
        <f>VLOOKUP(B63,MC!$A$2:$B$1006,2,0)</f>
        <v>0.03885416666666667</v>
      </c>
      <c r="I63" s="25">
        <v>15</v>
      </c>
      <c r="J63" s="19">
        <f>RANK(H63,'Zadani_bezcu HZ'!$H$1:$H$164,1)</f>
        <v>41</v>
      </c>
      <c r="K63" s="26">
        <f>H63/$H$1</f>
        <v>0.003885416666666667</v>
      </c>
    </row>
    <row r="64" spans="1:11" ht="15">
      <c r="A64" s="18">
        <f>ROW(C4)</f>
        <v>4</v>
      </c>
      <c r="B64" s="19">
        <v>26</v>
      </c>
      <c r="C64" s="20" t="s">
        <v>155</v>
      </c>
      <c r="D64" s="21" t="s">
        <v>156</v>
      </c>
      <c r="E64" s="21" t="s">
        <v>118</v>
      </c>
      <c r="F64" s="27">
        <v>1966</v>
      </c>
      <c r="G64" s="23" t="str">
        <f>VLOOKUP(F64,'RN ženy'!$A$1:$B$107,2,0)</f>
        <v>ŽB</v>
      </c>
      <c r="H64" s="24">
        <f>VLOOKUP(B64,MC!$A$2:$B$1006,2,0)</f>
        <v>0.03892361111111111</v>
      </c>
      <c r="I64" s="25">
        <v>14</v>
      </c>
      <c r="J64" s="19">
        <f>RANK(H64,'Zadani_bezcu HZ'!$H$1:$H$164,1)</f>
        <v>42</v>
      </c>
      <c r="K64" s="26">
        <f>H64/$H$1</f>
        <v>0.003892361111111111</v>
      </c>
    </row>
    <row r="65" spans="1:11" ht="15">
      <c r="A65" s="18">
        <f>ROW(C5)</f>
        <v>5</v>
      </c>
      <c r="B65" s="19">
        <v>40</v>
      </c>
      <c r="C65" s="20" t="s">
        <v>157</v>
      </c>
      <c r="D65" s="21" t="s">
        <v>158</v>
      </c>
      <c r="E65" s="21" t="s">
        <v>159</v>
      </c>
      <c r="F65" s="22">
        <v>1955</v>
      </c>
      <c r="G65" s="23" t="str">
        <f>VLOOKUP(F65,'RN ženy'!$A$1:$B$107,2,0)</f>
        <v>ŽB</v>
      </c>
      <c r="H65" s="24">
        <f>VLOOKUP(B65,MC!$A$2:$B$1006,2,0)</f>
        <v>0.05489583333333333</v>
      </c>
      <c r="I65" s="25">
        <v>11</v>
      </c>
      <c r="J65" s="19">
        <f>RANK(H65,'Zadani_bezcu HZ'!$H$1:$H$164,1)</f>
        <v>55</v>
      </c>
      <c r="K65" s="26">
        <f>H65/$H$1</f>
        <v>0.005489583333333333</v>
      </c>
    </row>
    <row r="66" spans="1:11" ht="12.75">
      <c r="A66" s="18">
        <f>ROW(C6)</f>
        <v>6</v>
      </c>
      <c r="B66" s="19">
        <v>15</v>
      </c>
      <c r="C66" s="20" t="s">
        <v>160</v>
      </c>
      <c r="D66" s="21" t="s">
        <v>161</v>
      </c>
      <c r="E66" s="21" t="s">
        <v>162</v>
      </c>
      <c r="F66" s="27">
        <v>1963</v>
      </c>
      <c r="G66" s="23" t="str">
        <f>VLOOKUP(F66,'RN ženy'!$A$1:$B$107,2,0)</f>
        <v>ŽB</v>
      </c>
      <c r="H66" s="29" t="s">
        <v>163</v>
      </c>
      <c r="J66" s="19" t="s">
        <v>1</v>
      </c>
      <c r="K66" s="26" t="s">
        <v>1</v>
      </c>
    </row>
    <row r="67" spans="1:11" ht="17.25">
      <c r="A67" s="2" t="str">
        <f>'Zadani_bezcu HZ'!B1</f>
        <v>10.z. ZBP – Hotel Happy Star cross 23.04.2011</v>
      </c>
      <c r="B67" s="3"/>
      <c r="C67" s="3"/>
      <c r="D67" s="3"/>
      <c r="E67" s="3"/>
      <c r="F67" s="3"/>
      <c r="G67" s="3"/>
      <c r="H67" s="30">
        <v>5</v>
      </c>
      <c r="I67" s="5" t="s">
        <v>0</v>
      </c>
      <c r="J67" s="5" t="s">
        <v>1</v>
      </c>
      <c r="K67" s="5"/>
    </row>
    <row r="68" spans="1:11" ht="15">
      <c r="A68" s="6" t="s">
        <v>2</v>
      </c>
      <c r="B68" s="7"/>
      <c r="C68" s="7"/>
      <c r="D68" s="7"/>
      <c r="E68" s="7"/>
      <c r="F68" s="7"/>
      <c r="G68" s="7"/>
      <c r="H68" s="7"/>
      <c r="I68" s="31"/>
      <c r="J68" s="8"/>
      <c r="K68" s="9"/>
    </row>
    <row r="69" spans="1:11" ht="12.75">
      <c r="A69" s="12"/>
      <c r="B69" s="13"/>
      <c r="C69" s="15" t="s">
        <v>164</v>
      </c>
      <c r="D69" s="15" t="s">
        <v>165</v>
      </c>
      <c r="E69" s="15" t="s">
        <v>166</v>
      </c>
      <c r="F69" s="13"/>
      <c r="G69" s="13"/>
      <c r="H69" s="16"/>
      <c r="I69" s="32"/>
      <c r="J69" s="13"/>
      <c r="K69" s="17"/>
    </row>
    <row r="70" spans="1:11" ht="12.75">
      <c r="A70" s="18">
        <f>ROW(C1)</f>
        <v>1</v>
      </c>
      <c r="B70" s="19">
        <v>186</v>
      </c>
      <c r="C70" s="20" t="s">
        <v>167</v>
      </c>
      <c r="D70" s="21" t="s">
        <v>168</v>
      </c>
      <c r="E70" s="21" t="s">
        <v>169</v>
      </c>
      <c r="F70" s="27">
        <v>1981</v>
      </c>
      <c r="G70" s="23" t="s">
        <v>166</v>
      </c>
      <c r="H70" s="24">
        <f>VLOOKUP(B70,MC!$A$2:$B$1006,2,0)</f>
        <v>0.015104166666666667</v>
      </c>
      <c r="I70" s="19"/>
      <c r="J70" s="19">
        <f>RANK(H70,'Zadani_bezcu Hobby'!$H$1:$H$164,1)</f>
        <v>1</v>
      </c>
      <c r="K70" s="26">
        <f>H70/$H$67</f>
        <v>0.0030208333333333333</v>
      </c>
    </row>
    <row r="71" spans="1:11" ht="12.75">
      <c r="A71" s="18">
        <f>ROW(C2)</f>
        <v>2</v>
      </c>
      <c r="B71" s="19">
        <v>185</v>
      </c>
      <c r="C71" s="20" t="s">
        <v>170</v>
      </c>
      <c r="D71" s="21" t="s">
        <v>39</v>
      </c>
      <c r="E71" s="21" t="s">
        <v>118</v>
      </c>
      <c r="F71" s="27">
        <v>1986</v>
      </c>
      <c r="G71" s="23" t="s">
        <v>166</v>
      </c>
      <c r="H71" s="24">
        <f>VLOOKUP(B71,MC!$A$2:$B$1006,2,0)</f>
        <v>0.01599537037037037</v>
      </c>
      <c r="I71" s="19"/>
      <c r="J71" s="19">
        <f>RANK(H71,'Zadani_bezcu Hobby'!$H$1:$H$164,1)</f>
        <v>2</v>
      </c>
      <c r="K71" s="26">
        <f>H71/$H$67</f>
        <v>0.0031990740740740742</v>
      </c>
    </row>
    <row r="72" spans="1:11" ht="12.75">
      <c r="A72" s="18">
        <f>ROW(C3)</f>
        <v>3</v>
      </c>
      <c r="B72" s="19">
        <v>199</v>
      </c>
      <c r="C72" s="20" t="s">
        <v>171</v>
      </c>
      <c r="D72" s="21" t="s">
        <v>172</v>
      </c>
      <c r="E72" s="21" t="s">
        <v>173</v>
      </c>
      <c r="F72" s="27">
        <v>1964</v>
      </c>
      <c r="G72" s="23" t="s">
        <v>166</v>
      </c>
      <c r="H72" s="24">
        <f>VLOOKUP(B72,MC!$A$2:$B$1006,2,0)</f>
        <v>0.018900462962962963</v>
      </c>
      <c r="I72" s="19"/>
      <c r="J72" s="19">
        <f>RANK(H72,'Zadani_bezcu Hobby'!$H$1:$H$164,1)</f>
        <v>5</v>
      </c>
      <c r="K72" s="26">
        <f>H72/$H$67</f>
        <v>0.0037800925925925927</v>
      </c>
    </row>
    <row r="73" spans="1:11" ht="12.75">
      <c r="A73" s="18">
        <f>ROW(C4)</f>
        <v>4</v>
      </c>
      <c r="B73" s="19">
        <v>189</v>
      </c>
      <c r="C73" s="20" t="s">
        <v>174</v>
      </c>
      <c r="D73" s="21" t="s">
        <v>29</v>
      </c>
      <c r="E73" s="21" t="s">
        <v>30</v>
      </c>
      <c r="F73" s="27">
        <v>1950</v>
      </c>
      <c r="G73" s="23" t="s">
        <v>166</v>
      </c>
      <c r="H73" s="24">
        <f>VLOOKUP(B73,MC!$A$2:$B$1006,2,0)</f>
        <v>0.022916666666666665</v>
      </c>
      <c r="I73" s="19"/>
      <c r="J73" s="19">
        <f>RANK(H73,'Zadani_bezcu Hobby'!$H$1:$H$164,1)</f>
        <v>7</v>
      </c>
      <c r="K73" s="26">
        <f>H73/$H$67</f>
        <v>0.004583333333333333</v>
      </c>
    </row>
    <row r="74" spans="1:11" ht="12.75">
      <c r="A74" s="18">
        <f>ROW(C5)</f>
        <v>5</v>
      </c>
      <c r="B74" s="19">
        <v>197</v>
      </c>
      <c r="C74" s="20" t="s">
        <v>175</v>
      </c>
      <c r="D74" s="21" t="s">
        <v>176</v>
      </c>
      <c r="E74" s="21" t="s">
        <v>177</v>
      </c>
      <c r="F74" s="27">
        <v>1964</v>
      </c>
      <c r="G74" s="23" t="s">
        <v>166</v>
      </c>
      <c r="H74" s="24">
        <f>VLOOKUP(B74,MC!$A$2:$B$1006,2,0)</f>
        <v>0.023194444444444445</v>
      </c>
      <c r="I74" s="19"/>
      <c r="J74" s="19">
        <f>RANK(H74,'Zadani_bezcu Hobby'!$H$1:$H$164,1)</f>
        <v>8</v>
      </c>
      <c r="K74" s="26">
        <f>H74/$H$67</f>
        <v>0.004638888888888889</v>
      </c>
    </row>
    <row r="75" spans="1:11" ht="12.75">
      <c r="A75" s="18">
        <f>ROW(C6)</f>
        <v>6</v>
      </c>
      <c r="B75" s="19">
        <v>193</v>
      </c>
      <c r="C75" s="20" t="s">
        <v>178</v>
      </c>
      <c r="D75" s="21" t="s">
        <v>27</v>
      </c>
      <c r="E75" s="21" t="s">
        <v>179</v>
      </c>
      <c r="F75" s="27">
        <v>1977</v>
      </c>
      <c r="G75" s="23" t="s">
        <v>166</v>
      </c>
      <c r="H75" s="24">
        <f>VLOOKUP(B75,MC!$A$2:$B$1006,2,0)</f>
        <v>0.023483796296296298</v>
      </c>
      <c r="I75" s="19"/>
      <c r="J75" s="19">
        <f>RANK(H75,'Zadani_bezcu Hobby'!$H$1:$H$164,1)</f>
        <v>9</v>
      </c>
      <c r="K75" s="26">
        <f>H75/$H$67</f>
        <v>0.00469675925925926</v>
      </c>
    </row>
    <row r="76" spans="1:11" ht="12.75">
      <c r="A76" s="18">
        <f>ROW(C7)</f>
        <v>7</v>
      </c>
      <c r="B76" s="19">
        <v>188</v>
      </c>
      <c r="C76" s="20" t="s">
        <v>170</v>
      </c>
      <c r="D76" s="21" t="s">
        <v>168</v>
      </c>
      <c r="E76" s="21" t="s">
        <v>180</v>
      </c>
      <c r="F76" s="27">
        <v>1977</v>
      </c>
      <c r="G76" s="23" t="s">
        <v>166</v>
      </c>
      <c r="H76" s="24">
        <f>VLOOKUP(B76,MC!$A$2:$B$1006,2,0)</f>
        <v>0.023622685185185184</v>
      </c>
      <c r="I76" s="19"/>
      <c r="J76" s="19">
        <f>RANK(H76,'Zadani_bezcu Hobby'!$H$1:$H$164,1)</f>
        <v>11</v>
      </c>
      <c r="K76" s="26">
        <f>H76/$H$67</f>
        <v>0.004724537037037037</v>
      </c>
    </row>
    <row r="77" spans="1:11" ht="12.75">
      <c r="A77" s="18">
        <f>ROW(C8)</f>
        <v>8</v>
      </c>
      <c r="B77" s="19">
        <v>200</v>
      </c>
      <c r="C77" s="20" t="s">
        <v>181</v>
      </c>
      <c r="D77" s="21" t="s">
        <v>172</v>
      </c>
      <c r="E77" s="21" t="s">
        <v>44</v>
      </c>
      <c r="F77" s="27">
        <v>1999</v>
      </c>
      <c r="G77" s="23" t="s">
        <v>166</v>
      </c>
      <c r="H77" s="24">
        <f>VLOOKUP(B77,MC!$A$2:$B$1006,2,0)</f>
        <v>0.024270833333333332</v>
      </c>
      <c r="I77" s="19"/>
      <c r="J77" s="19">
        <f>RANK(H77,'Zadani_bezcu Hobby'!$H$1:$H$164,1)</f>
        <v>13</v>
      </c>
      <c r="K77" s="26">
        <f>H77/$H$67</f>
        <v>0.004854166666666666</v>
      </c>
    </row>
    <row r="78" spans="1:11" ht="12.75">
      <c r="A78" s="18">
        <f>ROW(C9)</f>
        <v>9</v>
      </c>
      <c r="B78" s="19">
        <v>191</v>
      </c>
      <c r="C78" s="20" t="s">
        <v>182</v>
      </c>
      <c r="D78" s="21" t="s">
        <v>183</v>
      </c>
      <c r="E78" s="21" t="s">
        <v>184</v>
      </c>
      <c r="F78" s="27">
        <v>1950</v>
      </c>
      <c r="G78" s="23" t="s">
        <v>166</v>
      </c>
      <c r="H78" s="24">
        <f>VLOOKUP(B78,MC!$A$2:$B$1006,2,0)</f>
        <v>0.026863425925925926</v>
      </c>
      <c r="I78" s="19"/>
      <c r="J78" s="19">
        <f>RANK(H78,'Zadani_bezcu Hobby'!$H$1:$H$164,1)</f>
        <v>15</v>
      </c>
      <c r="K78" s="26">
        <f>H78/$H$67</f>
        <v>0.005372685185185185</v>
      </c>
    </row>
    <row r="79" spans="1:11" ht="12.75">
      <c r="A79" s="18">
        <f>ROW(C10)</f>
        <v>10</v>
      </c>
      <c r="B79" s="19">
        <v>196</v>
      </c>
      <c r="C79" s="20" t="s">
        <v>185</v>
      </c>
      <c r="D79" s="21" t="s">
        <v>48</v>
      </c>
      <c r="E79" s="21" t="s">
        <v>44</v>
      </c>
      <c r="F79" s="27">
        <v>1987</v>
      </c>
      <c r="G79" s="23" t="s">
        <v>166</v>
      </c>
      <c r="H79" s="24">
        <f>VLOOKUP(B79,MC!$A$2:$B$1006,2,0)</f>
        <v>0.03142361111111111</v>
      </c>
      <c r="I79" s="19"/>
      <c r="J79" s="19">
        <f>RANK(H79,'Zadani_bezcu Hobby'!$H$1:$H$164,1)</f>
        <v>17</v>
      </c>
      <c r="K79" s="26">
        <f>H79/$H$67</f>
        <v>0.006284722222222222</v>
      </c>
    </row>
    <row r="80" spans="1:11" ht="12.75">
      <c r="A80" s="12"/>
      <c r="B80" s="13"/>
      <c r="C80" s="15" t="s">
        <v>186</v>
      </c>
      <c r="D80" s="15" t="s">
        <v>165</v>
      </c>
      <c r="E80" s="15" t="s">
        <v>187</v>
      </c>
      <c r="F80" s="13"/>
      <c r="G80" s="13"/>
      <c r="H80" s="16"/>
      <c r="I80" s="32"/>
      <c r="J80" s="13"/>
      <c r="K80" s="17"/>
    </row>
    <row r="81" spans="1:11" ht="12.75">
      <c r="A81" s="18">
        <f>ROW(C1)</f>
        <v>1</v>
      </c>
      <c r="B81" s="19">
        <v>190</v>
      </c>
      <c r="C81" s="20" t="s">
        <v>188</v>
      </c>
      <c r="D81" s="21" t="s">
        <v>189</v>
      </c>
      <c r="E81" s="21" t="s">
        <v>190</v>
      </c>
      <c r="F81" s="27">
        <v>1996</v>
      </c>
      <c r="G81" s="23" t="s">
        <v>187</v>
      </c>
      <c r="H81" s="24">
        <f>VLOOKUP(B81,MC!$A$2:$B$1006,2,0)</f>
        <v>0.01775462962962963</v>
      </c>
      <c r="I81" s="19"/>
      <c r="J81" s="19">
        <f>RANK(H81,'Zadani_bezcu Hobby'!$H$1:$H$164,1)</f>
        <v>3</v>
      </c>
      <c r="K81" s="26">
        <f>H81/$H$67</f>
        <v>0.003550925925925926</v>
      </c>
    </row>
    <row r="82" spans="1:11" ht="12.75">
      <c r="A82" s="18">
        <f>ROW(C2)</f>
        <v>2</v>
      </c>
      <c r="B82" s="19">
        <v>41</v>
      </c>
      <c r="C82" s="20" t="s">
        <v>191</v>
      </c>
      <c r="D82" s="21" t="s">
        <v>192</v>
      </c>
      <c r="E82" s="21" t="s">
        <v>118</v>
      </c>
      <c r="F82" s="22">
        <v>1997</v>
      </c>
      <c r="G82" s="23" t="s">
        <v>187</v>
      </c>
      <c r="H82" s="24">
        <f>VLOOKUP(B82,MC!$A$2:$B$1006,2,0)</f>
        <v>0.017800925925925925</v>
      </c>
      <c r="I82" s="19"/>
      <c r="J82" s="19">
        <f>RANK(H82,'Zadani_bezcu Hobby'!$H$1:$H$164,1)</f>
        <v>4</v>
      </c>
      <c r="K82" s="26">
        <f>H82/$H$67</f>
        <v>0.003560185185185185</v>
      </c>
    </row>
    <row r="83" spans="1:11" ht="12.75">
      <c r="A83" s="18">
        <f>ROW(C3)</f>
        <v>3</v>
      </c>
      <c r="B83" s="19">
        <v>198</v>
      </c>
      <c r="C83" s="20" t="s">
        <v>193</v>
      </c>
      <c r="D83" s="21" t="s">
        <v>194</v>
      </c>
      <c r="E83" s="21" t="s">
        <v>195</v>
      </c>
      <c r="F83" s="27">
        <v>1967</v>
      </c>
      <c r="G83" s="23" t="s">
        <v>187</v>
      </c>
      <c r="H83" s="24">
        <f>VLOOKUP(B83,MC!$A$2:$B$1006,2,0)</f>
        <v>0.018900462962962963</v>
      </c>
      <c r="I83" s="19"/>
      <c r="J83" s="19">
        <f>RANK(H83,'Zadani_bezcu Hobby'!$H$1:$H$164,1)</f>
        <v>5</v>
      </c>
      <c r="K83" s="26">
        <f>H83/$H$67</f>
        <v>0.0037800925925925927</v>
      </c>
    </row>
    <row r="84" spans="1:11" ht="12.75">
      <c r="A84" s="18">
        <f>ROW(C4)</f>
        <v>4</v>
      </c>
      <c r="B84" s="19">
        <v>194</v>
      </c>
      <c r="C84" s="20" t="s">
        <v>196</v>
      </c>
      <c r="D84" s="21" t="s">
        <v>153</v>
      </c>
      <c r="E84" s="21" t="s">
        <v>30</v>
      </c>
      <c r="F84" s="27">
        <v>1984</v>
      </c>
      <c r="G84" s="23" t="s">
        <v>187</v>
      </c>
      <c r="H84" s="24">
        <f>VLOOKUP(B84,MC!$A$2:$B$1006,2,0)</f>
        <v>0.02349537037037037</v>
      </c>
      <c r="I84" s="19"/>
      <c r="J84" s="19">
        <f>RANK(H84,'Zadani_bezcu Hobby'!$H$1:$H$164,1)</f>
        <v>10</v>
      </c>
      <c r="K84" s="26">
        <f>H84/$H$67</f>
        <v>0.004699074074074074</v>
      </c>
    </row>
    <row r="85" spans="1:11" ht="12.75">
      <c r="A85" s="18">
        <f>ROW(C5)</f>
        <v>5</v>
      </c>
      <c r="B85" s="19">
        <v>195</v>
      </c>
      <c r="C85" s="20" t="s">
        <v>197</v>
      </c>
      <c r="D85" s="21" t="s">
        <v>153</v>
      </c>
      <c r="E85" s="21" t="s">
        <v>30</v>
      </c>
      <c r="F85" s="27">
        <v>1982</v>
      </c>
      <c r="G85" s="23" t="s">
        <v>187</v>
      </c>
      <c r="H85" s="24">
        <f>VLOOKUP(B85,MC!$A$2:$B$1006,2,0)</f>
        <v>0.023796296296296298</v>
      </c>
      <c r="I85" s="19"/>
      <c r="J85" s="19">
        <f>RANK(H85,'Zadani_bezcu Hobby'!$H$1:$H$164,1)</f>
        <v>12</v>
      </c>
      <c r="K85" s="26">
        <f>H85/$H$67</f>
        <v>0.00475925925925926</v>
      </c>
    </row>
    <row r="86" spans="1:11" ht="12.75">
      <c r="A86" s="18">
        <f>ROW(C6)</f>
        <v>6</v>
      </c>
      <c r="B86" s="19">
        <v>187</v>
      </c>
      <c r="C86" s="20" t="s">
        <v>198</v>
      </c>
      <c r="D86" s="21" t="s">
        <v>158</v>
      </c>
      <c r="E86" s="21" t="s">
        <v>199</v>
      </c>
      <c r="F86" s="27">
        <v>1966</v>
      </c>
      <c r="G86" s="23" t="s">
        <v>187</v>
      </c>
      <c r="H86" s="24">
        <f>VLOOKUP(B86,MC!$A$2:$B$1006,2,0)</f>
        <v>0.024918981481481483</v>
      </c>
      <c r="I86" s="19"/>
      <c r="J86" s="19">
        <f>RANK(H86,'Zadani_bezcu Hobby'!$H$1:$H$164,1)</f>
        <v>14</v>
      </c>
      <c r="K86" s="26">
        <f>H86/$H$67</f>
        <v>0.004983796296296297</v>
      </c>
    </row>
    <row r="87" spans="1:11" ht="12.75">
      <c r="A87" s="18">
        <f>ROW(C7)</f>
        <v>7</v>
      </c>
      <c r="B87" s="19">
        <v>192</v>
      </c>
      <c r="C87" s="20" t="s">
        <v>200</v>
      </c>
      <c r="D87" s="21" t="s">
        <v>158</v>
      </c>
      <c r="E87" s="21" t="s">
        <v>30</v>
      </c>
      <c r="F87" s="27">
        <v>1959</v>
      </c>
      <c r="G87" s="23" t="s">
        <v>187</v>
      </c>
      <c r="H87" s="24">
        <f>VLOOKUP(B87,MC!$A$2:$B$1006,2,0)</f>
        <v>0.026863425925925926</v>
      </c>
      <c r="I87" s="19"/>
      <c r="J87" s="19">
        <f>RANK(H87,'Zadani_bezcu Hobby'!$H$1:$H$164,1)</f>
        <v>15</v>
      </c>
      <c r="K87" s="26">
        <f>H87/$H$67</f>
        <v>0.005372685185185185</v>
      </c>
    </row>
    <row r="88" spans="1:11" ht="12.75">
      <c r="A88" s="18">
        <f>ROW(C8)</f>
        <v>8</v>
      </c>
      <c r="B88" s="19">
        <v>184</v>
      </c>
      <c r="C88" s="20" t="s">
        <v>201</v>
      </c>
      <c r="D88" s="21" t="s">
        <v>202</v>
      </c>
      <c r="E88" s="21" t="s">
        <v>30</v>
      </c>
      <c r="F88" s="27">
        <v>1975</v>
      </c>
      <c r="G88" s="23" t="s">
        <v>187</v>
      </c>
      <c r="H88" s="24">
        <f>VLOOKUP(B88,MC!$A$2:$B$1006,2,0)</f>
        <v>0.032962962962962965</v>
      </c>
      <c r="I88" s="19"/>
      <c r="J88" s="19">
        <f>RANK(H88,'Zadani_bezcu Hobby'!$H$1:$H$164,1)</f>
        <v>18</v>
      </c>
      <c r="K88" s="26">
        <f>H88/$H$67</f>
        <v>0.006592592592592593</v>
      </c>
    </row>
    <row r="89" spans="1:11" ht="12.75">
      <c r="A89" s="18">
        <f>ROW(C9)</f>
        <v>9</v>
      </c>
      <c r="B89" s="19">
        <v>183</v>
      </c>
      <c r="C89" s="20" t="s">
        <v>203</v>
      </c>
      <c r="D89" s="21" t="s">
        <v>204</v>
      </c>
      <c r="E89" s="21" t="s">
        <v>30</v>
      </c>
      <c r="F89" s="27">
        <v>1978</v>
      </c>
      <c r="G89" s="23" t="s">
        <v>187</v>
      </c>
      <c r="H89" s="24">
        <f>VLOOKUP(B89,MC!$A$2:$B$1006,2,0)</f>
        <v>0.03302083333333333</v>
      </c>
      <c r="I89" s="19"/>
      <c r="J89" s="19">
        <f>RANK(H89,'Zadani_bezcu Hobby'!$H$1:$H$164,1)</f>
        <v>19</v>
      </c>
      <c r="K89" s="26">
        <f>H89/$H$67</f>
        <v>0.006604166666666666</v>
      </c>
    </row>
  </sheetData>
  <printOptions/>
  <pageMargins left="0.7875" right="0.7875" top="0.7875" bottom="0.7875" header="0.5118055555555555" footer="0.5118055555555555"/>
  <pageSetup fitToHeight="2" fitToWidth="1" horizontalDpi="300" verticalDpi="300" orientation="portrait" paperSize="9"/>
  <rowBreaks count="1" manualBreakCount="1">
    <brk id="6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10"/>
  <sheetViews>
    <sheetView view="pageBreakPreview" zoomScale="80" zoomScaleSheetLayoutView="80" workbookViewId="0" topLeftCell="A1">
      <selection activeCell="C10" sqref="C10"/>
    </sheetView>
  </sheetViews>
  <sheetFormatPr defaultColWidth="12.00390625" defaultRowHeight="12.75"/>
  <cols>
    <col min="1" max="1" width="21.375" style="0" customWidth="1"/>
    <col min="2" max="2" width="28.50390625" style="1" customWidth="1"/>
    <col min="3" max="3" width="11.625" style="1" customWidth="1"/>
    <col min="4" max="16384" width="11.625" style="0" customWidth="1"/>
  </cols>
  <sheetData>
    <row r="1" spans="1:3" ht="29.25">
      <c r="A1" s="86" t="s">
        <v>239</v>
      </c>
      <c r="B1" s="87"/>
      <c r="C1" s="87"/>
    </row>
    <row r="2" spans="1:3" ht="18.75">
      <c r="A2" s="88" t="s">
        <v>14</v>
      </c>
      <c r="B2" s="89" t="s">
        <v>15</v>
      </c>
      <c r="C2" s="89" t="s">
        <v>16</v>
      </c>
    </row>
    <row r="3" spans="1:3" ht="18.75">
      <c r="A3" s="88" t="s">
        <v>62</v>
      </c>
      <c r="B3" s="89" t="s">
        <v>63</v>
      </c>
      <c r="C3" s="89" t="s">
        <v>64</v>
      </c>
    </row>
    <row r="4" spans="1:3" ht="18.75">
      <c r="A4" s="88" t="s">
        <v>89</v>
      </c>
      <c r="B4" s="89" t="s">
        <v>90</v>
      </c>
      <c r="C4" s="89" t="s">
        <v>91</v>
      </c>
    </row>
    <row r="5" spans="1:3" ht="18.75">
      <c r="A5" s="88" t="s">
        <v>109</v>
      </c>
      <c r="B5" s="89" t="s">
        <v>110</v>
      </c>
      <c r="C5" s="89" t="s">
        <v>111</v>
      </c>
    </row>
    <row r="6" spans="1:3" ht="18.75">
      <c r="A6" s="88" t="s">
        <v>125</v>
      </c>
      <c r="B6" s="89" t="s">
        <v>126</v>
      </c>
      <c r="C6" s="89" t="s">
        <v>127</v>
      </c>
    </row>
    <row r="7" spans="1:3" ht="18.75">
      <c r="A7" s="88" t="s">
        <v>131</v>
      </c>
      <c r="B7" s="89" t="s">
        <v>132</v>
      </c>
      <c r="C7" s="89" t="s">
        <v>133</v>
      </c>
    </row>
    <row r="8" spans="1:3" ht="18.75">
      <c r="A8" s="88" t="s">
        <v>131</v>
      </c>
      <c r="B8" s="89" t="s">
        <v>145</v>
      </c>
      <c r="C8" s="89" t="s">
        <v>146</v>
      </c>
    </row>
    <row r="9" spans="1:3" ht="18.75">
      <c r="A9" s="88" t="s">
        <v>164</v>
      </c>
      <c r="B9" s="90" t="s">
        <v>165</v>
      </c>
      <c r="C9" s="89" t="s">
        <v>166</v>
      </c>
    </row>
    <row r="10" spans="1:3" ht="18.75">
      <c r="A10" s="88" t="s">
        <v>186</v>
      </c>
      <c r="B10" s="90" t="s">
        <v>165</v>
      </c>
      <c r="C10" s="89" t="s">
        <v>187</v>
      </c>
    </row>
  </sheetData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0"/>
  <sheetViews>
    <sheetView view="pageBreakPreview" zoomScale="80" zoomScaleSheetLayoutView="80" workbookViewId="0" topLeftCell="A1">
      <selection activeCell="B6" sqref="B6"/>
    </sheetView>
  </sheetViews>
  <sheetFormatPr defaultColWidth="12.00390625" defaultRowHeight="12.75"/>
  <cols>
    <col min="1" max="1" width="11.625" style="0" customWidth="1"/>
    <col min="2" max="2" width="17.875" style="0" customWidth="1"/>
    <col min="3" max="16384" width="11.625" style="0" customWidth="1"/>
  </cols>
  <sheetData>
    <row r="1" spans="1:2" ht="15">
      <c r="A1" s="91" t="s">
        <v>240</v>
      </c>
      <c r="B1" s="91"/>
    </row>
    <row r="2" spans="1:2" ht="15">
      <c r="A2" s="92">
        <v>1</v>
      </c>
      <c r="B2" s="25">
        <v>30</v>
      </c>
    </row>
    <row r="3" spans="1:2" ht="15">
      <c r="A3" s="92">
        <v>2</v>
      </c>
      <c r="B3" s="25">
        <v>25</v>
      </c>
    </row>
    <row r="4" spans="1:2" ht="15">
      <c r="A4" s="92">
        <v>3</v>
      </c>
      <c r="B4" s="25">
        <v>21</v>
      </c>
    </row>
    <row r="5" spans="1:2" ht="15">
      <c r="A5" s="92">
        <v>4</v>
      </c>
      <c r="B5" s="25">
        <v>18</v>
      </c>
    </row>
    <row r="6" spans="1:2" ht="15">
      <c r="A6" s="92">
        <v>5</v>
      </c>
      <c r="B6" s="25">
        <v>16</v>
      </c>
    </row>
    <row r="7" spans="1:2" ht="15">
      <c r="A7" s="92">
        <v>6</v>
      </c>
      <c r="B7" s="25">
        <v>15</v>
      </c>
    </row>
    <row r="8" spans="1:2" ht="15">
      <c r="A8" s="92">
        <v>7</v>
      </c>
      <c r="B8" s="25">
        <v>14</v>
      </c>
    </row>
    <row r="9" spans="1:2" ht="15">
      <c r="A9" s="92">
        <v>8</v>
      </c>
      <c r="B9" s="25">
        <v>13</v>
      </c>
    </row>
    <row r="10" spans="1:2" ht="15">
      <c r="A10" s="92">
        <v>9</v>
      </c>
      <c r="B10" s="25">
        <v>12</v>
      </c>
    </row>
    <row r="11" spans="1:2" ht="15">
      <c r="A11" s="92">
        <v>10</v>
      </c>
      <c r="B11" s="25">
        <v>11</v>
      </c>
    </row>
    <row r="12" spans="1:2" ht="15">
      <c r="A12" s="92">
        <v>11</v>
      </c>
      <c r="B12" s="25">
        <v>10</v>
      </c>
    </row>
    <row r="13" spans="1:2" ht="15">
      <c r="A13" s="92">
        <v>12</v>
      </c>
      <c r="B13" s="25">
        <v>9</v>
      </c>
    </row>
    <row r="14" spans="1:2" ht="15">
      <c r="A14" s="92">
        <v>13</v>
      </c>
      <c r="B14" s="25">
        <v>8</v>
      </c>
    </row>
    <row r="15" spans="1:2" ht="15">
      <c r="A15" s="92">
        <v>14</v>
      </c>
      <c r="B15" s="25">
        <v>7</v>
      </c>
    </row>
    <row r="16" spans="1:2" ht="15">
      <c r="A16" s="92">
        <v>15</v>
      </c>
      <c r="B16" s="25">
        <v>6</v>
      </c>
    </row>
    <row r="17" spans="1:2" ht="15">
      <c r="A17" s="92">
        <v>16</v>
      </c>
      <c r="B17" s="25">
        <v>5</v>
      </c>
    </row>
    <row r="18" spans="1:2" ht="15">
      <c r="A18" s="92">
        <v>17</v>
      </c>
      <c r="B18" s="25">
        <v>4</v>
      </c>
    </row>
    <row r="19" spans="1:2" ht="15">
      <c r="A19" s="92">
        <v>18</v>
      </c>
      <c r="B19" s="25">
        <v>3</v>
      </c>
    </row>
    <row r="20" spans="1:2" ht="15">
      <c r="A20" s="92">
        <v>19</v>
      </c>
      <c r="B20" s="25">
        <v>2</v>
      </c>
    </row>
    <row r="21" spans="1:2" ht="15">
      <c r="A21" s="92">
        <v>20</v>
      </c>
      <c r="B21" s="25">
        <v>1</v>
      </c>
    </row>
    <row r="22" spans="1:2" ht="15">
      <c r="A22" s="93"/>
      <c r="B22" s="94"/>
    </row>
    <row r="23" spans="1:2" ht="15">
      <c r="A23" s="93"/>
      <c r="B23" s="94"/>
    </row>
    <row r="24" spans="1:2" ht="15">
      <c r="A24" s="93"/>
      <c r="B24" s="94"/>
    </row>
    <row r="25" spans="1:2" ht="15">
      <c r="A25" s="93"/>
      <c r="B25" s="94"/>
    </row>
    <row r="26" spans="1:2" ht="15">
      <c r="A26" s="93"/>
      <c r="B26" s="94"/>
    </row>
    <row r="27" spans="1:2" ht="15">
      <c r="A27" s="93"/>
      <c r="B27" s="94"/>
    </row>
    <row r="28" spans="1:2" ht="15">
      <c r="A28" s="93"/>
      <c r="B28" s="94"/>
    </row>
    <row r="29" spans="1:2" ht="15">
      <c r="A29" s="93"/>
      <c r="B29" s="94"/>
    </row>
    <row r="30" spans="1:2" ht="15">
      <c r="A30" s="93"/>
      <c r="B30" s="94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view="pageBreakPreview" zoomScale="80" zoomScaleSheetLayoutView="80" workbookViewId="0" topLeftCell="A16">
      <selection activeCell="G55" sqref="G55"/>
    </sheetView>
  </sheetViews>
  <sheetFormatPr defaultColWidth="12.00390625" defaultRowHeight="12.75"/>
  <cols>
    <col min="1" max="1" width="6.00390625" style="0" customWidth="1"/>
    <col min="2" max="2" width="6.50390625" style="0" customWidth="1"/>
    <col min="3" max="3" width="14.50390625" style="0" customWidth="1"/>
    <col min="4" max="4" width="11.625" style="0" customWidth="1"/>
    <col min="5" max="5" width="23.75390625" style="0" customWidth="1"/>
    <col min="6" max="6" width="6.375" style="0" customWidth="1"/>
    <col min="7" max="7" width="6.00390625" style="0" customWidth="1"/>
    <col min="8" max="8" width="11.625" style="0" customWidth="1"/>
    <col min="9" max="9" width="6.25390625" style="0" customWidth="1"/>
    <col min="10" max="10" width="9.25390625" style="0" customWidth="1"/>
    <col min="11" max="11" width="9.00390625" style="0" customWidth="1"/>
    <col min="12" max="12" width="7.625" style="0" customWidth="1"/>
    <col min="13" max="16384" width="11.625" style="0" customWidth="1"/>
  </cols>
  <sheetData>
    <row r="1" spans="1:12" ht="17.25">
      <c r="A1" s="2" t="str">
        <f>Kategorie!A1</f>
        <v>10.z. ZBP – Hotel Happy Star cross 23.04.2011</v>
      </c>
      <c r="B1" s="3"/>
      <c r="C1" s="3"/>
      <c r="D1" s="3"/>
      <c r="E1" s="3"/>
      <c r="F1" s="3"/>
      <c r="G1" s="3"/>
      <c r="H1" s="3"/>
      <c r="I1" s="3"/>
      <c r="J1" s="5" t="s">
        <v>1</v>
      </c>
      <c r="K1" s="2"/>
      <c r="L1" s="3"/>
    </row>
    <row r="2" spans="1:12" s="33" customFormat="1" ht="24.75">
      <c r="A2" s="10" t="s">
        <v>205</v>
      </c>
      <c r="B2" s="10" t="s">
        <v>4</v>
      </c>
      <c r="C2" s="11" t="s">
        <v>5</v>
      </c>
      <c r="D2" s="11" t="s">
        <v>6</v>
      </c>
      <c r="E2" s="11" t="s">
        <v>7</v>
      </c>
      <c r="F2" s="10" t="s">
        <v>8</v>
      </c>
      <c r="G2" s="10" t="s">
        <v>9</v>
      </c>
      <c r="H2" s="10" t="s">
        <v>10</v>
      </c>
      <c r="I2" s="10" t="s">
        <v>11</v>
      </c>
      <c r="J2" s="10" t="s">
        <v>13</v>
      </c>
      <c r="K2" s="10" t="s">
        <v>206</v>
      </c>
      <c r="L2" s="10" t="s">
        <v>207</v>
      </c>
    </row>
    <row r="3" spans="1:12" ht="15">
      <c r="A3" s="6" t="s">
        <v>208</v>
      </c>
      <c r="B3" s="7"/>
      <c r="C3" s="7"/>
      <c r="D3" s="7"/>
      <c r="E3" s="7"/>
      <c r="F3" s="7"/>
      <c r="G3" s="7"/>
      <c r="H3" s="4">
        <f>Kategorie!H1</f>
        <v>10</v>
      </c>
      <c r="I3" s="5" t="s">
        <v>0</v>
      </c>
      <c r="J3" s="8"/>
      <c r="K3" s="9"/>
      <c r="L3" s="6"/>
    </row>
    <row r="4" spans="1:12" ht="12.75">
      <c r="A4" s="18">
        <f>ROW(C1)</f>
        <v>1</v>
      </c>
      <c r="B4" s="34">
        <f>Kategorie!B5</f>
        <v>51</v>
      </c>
      <c r="C4" s="22" t="str">
        <f>Kategorie!C5</f>
        <v>Srb</v>
      </c>
      <c r="D4" s="22" t="str">
        <f>Kategorie!D5</f>
        <v>Vladimír</v>
      </c>
      <c r="E4" s="35" t="str">
        <f>Kategorie!E5</f>
        <v>Běžec Vysočiny Jihlava</v>
      </c>
      <c r="F4" s="22">
        <f>Kategorie!F5</f>
        <v>1978</v>
      </c>
      <c r="G4" s="27" t="str">
        <f>Kategorie!G5</f>
        <v>MA</v>
      </c>
      <c r="H4" s="24">
        <f>Kategorie!H5</f>
        <v>0.02515046296296296</v>
      </c>
      <c r="I4" s="18">
        <f>Kategorie!I5</f>
        <v>30</v>
      </c>
      <c r="J4" s="26">
        <f>Kategorie!K5</f>
        <v>0.002515046296296296</v>
      </c>
      <c r="K4" s="26">
        <f>H4-$H$4</f>
        <v>0</v>
      </c>
      <c r="L4" s="36">
        <f>ROUND((K4/J4*1000),0)</f>
        <v>0</v>
      </c>
    </row>
    <row r="5" spans="1:12" ht="12.75">
      <c r="A5" s="18">
        <f>ROW(C2)</f>
        <v>2</v>
      </c>
      <c r="B5" s="34">
        <f>Kategorie!B6</f>
        <v>24</v>
      </c>
      <c r="C5" s="22" t="str">
        <f>Kategorie!C6</f>
        <v>Soural</v>
      </c>
      <c r="D5" s="22" t="str">
        <f>Kategorie!D6</f>
        <v>Lukáš</v>
      </c>
      <c r="E5" s="35" t="str">
        <f>Kategorie!E6</f>
        <v>VSK UNI Brno</v>
      </c>
      <c r="F5" s="22">
        <f>Kategorie!F6</f>
        <v>1982</v>
      </c>
      <c r="G5" s="27" t="str">
        <f>Kategorie!G6</f>
        <v>MA</v>
      </c>
      <c r="H5" s="24">
        <f>Kategorie!H6</f>
        <v>0.025578703703703704</v>
      </c>
      <c r="I5" s="18">
        <f>Kategorie!I6</f>
        <v>25</v>
      </c>
      <c r="J5" s="26">
        <f>Kategorie!K6</f>
        <v>0.0025578703703703705</v>
      </c>
      <c r="K5" s="26">
        <f>H5-$H$4</f>
        <v>0.0004282407407407429</v>
      </c>
      <c r="L5" s="36">
        <f>ROUND((K5/J5*1000),0)</f>
        <v>167</v>
      </c>
    </row>
    <row r="6" spans="1:12" ht="12.75">
      <c r="A6" s="18">
        <f>ROW(C3)</f>
        <v>3</v>
      </c>
      <c r="B6" s="34">
        <f>Kategorie!B7</f>
        <v>47</v>
      </c>
      <c r="C6" s="22" t="str">
        <f>Kategorie!C7</f>
        <v>Dvořák</v>
      </c>
      <c r="D6" s="22" t="str">
        <f>Kategorie!D7</f>
        <v>Pavel</v>
      </c>
      <c r="E6" s="35" t="str">
        <f>Kategorie!E7</f>
        <v>Brno</v>
      </c>
      <c r="F6" s="22">
        <f>Kategorie!F7</f>
        <v>1983</v>
      </c>
      <c r="G6" s="27" t="str">
        <f>Kategorie!G7</f>
        <v>MA</v>
      </c>
      <c r="H6" s="24">
        <f>Kategorie!H7</f>
        <v>0.025798611111111112</v>
      </c>
      <c r="I6" s="18">
        <f>Kategorie!I7</f>
        <v>21</v>
      </c>
      <c r="J6" s="26">
        <f>Kategorie!K7</f>
        <v>0.0025798611111111113</v>
      </c>
      <c r="K6" s="26">
        <f>H6-$H$4</f>
        <v>0.0006481481481481512</v>
      </c>
      <c r="L6" s="36">
        <f>ROUND((K6/J6*1000),0)</f>
        <v>251</v>
      </c>
    </row>
    <row r="7" spans="1:12" ht="12.75">
      <c r="A7" s="18">
        <f>ROW(C4)</f>
        <v>4</v>
      </c>
      <c r="B7" s="34">
        <f>Kategorie!B36</f>
        <v>25</v>
      </c>
      <c r="C7" s="22" t="str">
        <f>Kategorie!C36</f>
        <v>Kratochvíl</v>
      </c>
      <c r="D7" s="22" t="str">
        <f>Kategorie!D36</f>
        <v>Pavel</v>
      </c>
      <c r="E7" s="35" t="str">
        <f>Kategorie!E36</f>
        <v>Sokol Rudíkov</v>
      </c>
      <c r="F7" s="22">
        <f>Kategorie!F36</f>
        <v>1960</v>
      </c>
      <c r="G7" s="27" t="str">
        <f>Kategorie!G36</f>
        <v>MC</v>
      </c>
      <c r="H7" s="24">
        <f>Kategorie!H36</f>
        <v>0.026782407407407408</v>
      </c>
      <c r="I7" s="18">
        <f>Kategorie!I36</f>
        <v>30</v>
      </c>
      <c r="J7" s="26">
        <f>Kategorie!K36</f>
        <v>0.0026782407407407406</v>
      </c>
      <c r="K7" s="26">
        <f>H7-$H$4</f>
        <v>0.0016319444444444463</v>
      </c>
      <c r="L7" s="36">
        <f>ROUND((K7/J7*1000),0)</f>
        <v>609</v>
      </c>
    </row>
    <row r="8" spans="1:12" ht="12.75">
      <c r="A8" s="18">
        <f>ROW(C5)</f>
        <v>5</v>
      </c>
      <c r="B8" s="34">
        <f>Kategorie!B37</f>
        <v>8</v>
      </c>
      <c r="C8" s="22" t="str">
        <f>Kategorie!C37</f>
        <v>Kolínek</v>
      </c>
      <c r="D8" s="22" t="str">
        <f>Kategorie!D37</f>
        <v>František</v>
      </c>
      <c r="E8" s="35" t="str">
        <f>Kategorie!E37</f>
        <v>AK Perná</v>
      </c>
      <c r="F8" s="22">
        <f>Kategorie!F37</f>
        <v>1956</v>
      </c>
      <c r="G8" s="27" t="str">
        <f>Kategorie!G37</f>
        <v>MC</v>
      </c>
      <c r="H8" s="24">
        <f>Kategorie!H37</f>
        <v>0.027094907407407408</v>
      </c>
      <c r="I8" s="18">
        <f>Kategorie!I37</f>
        <v>25</v>
      </c>
      <c r="J8" s="26">
        <f>Kategorie!K37</f>
        <v>0.0027094907407407406</v>
      </c>
      <c r="K8" s="26">
        <f>H8-$H$4</f>
        <v>0.0019444444444444466</v>
      </c>
      <c r="L8" s="36">
        <f>ROUND((K8/J8*1000),0)</f>
        <v>718</v>
      </c>
    </row>
    <row r="9" spans="1:12" ht="12.75">
      <c r="A9" s="18">
        <f>ROW(C6)</f>
        <v>6</v>
      </c>
      <c r="B9" s="34">
        <f>Kategorie!B8</f>
        <v>46</v>
      </c>
      <c r="C9" s="22" t="str">
        <f>Kategorie!C8</f>
        <v>Buryška</v>
      </c>
      <c r="D9" s="22" t="str">
        <f>Kategorie!D8</f>
        <v>Tomáš</v>
      </c>
      <c r="E9" s="35" t="str">
        <f>Kategorie!E8</f>
        <v>Brno</v>
      </c>
      <c r="F9" s="22">
        <f>Kategorie!F8</f>
        <v>1988</v>
      </c>
      <c r="G9" s="27" t="str">
        <f>Kategorie!G8</f>
        <v>MA</v>
      </c>
      <c r="H9" s="24">
        <f>Kategorie!H8</f>
        <v>0.027314814814814816</v>
      </c>
      <c r="I9" s="18">
        <f>Kategorie!I8</f>
        <v>18</v>
      </c>
      <c r="J9" s="26">
        <f>Kategorie!K8</f>
        <v>0.0027314814814814814</v>
      </c>
      <c r="K9" s="26">
        <f>H9-$H$4</f>
        <v>0.002164351851851855</v>
      </c>
      <c r="L9" s="36">
        <f>ROUND((K9/J9*1000),0)</f>
        <v>792</v>
      </c>
    </row>
    <row r="10" spans="1:12" ht="12.75">
      <c r="A10" s="18">
        <f>ROW(C7)</f>
        <v>7</v>
      </c>
      <c r="B10" s="34">
        <f>Kategorie!B25</f>
        <v>3</v>
      </c>
      <c r="C10" s="22" t="str">
        <f>Kategorie!C25</f>
        <v>Holický</v>
      </c>
      <c r="D10" s="22" t="str">
        <f>Kategorie!D25</f>
        <v>Milan</v>
      </c>
      <c r="E10" s="35" t="str">
        <f>Kategorie!E25</f>
        <v>Brno</v>
      </c>
      <c r="F10" s="22">
        <f>Kategorie!F25</f>
        <v>1965</v>
      </c>
      <c r="G10" s="27" t="str">
        <f>Kategorie!G25</f>
        <v>MB</v>
      </c>
      <c r="H10" s="24">
        <f>Kategorie!H25</f>
        <v>0.02746527777777778</v>
      </c>
      <c r="I10" s="18">
        <f>Kategorie!I25</f>
        <v>30</v>
      </c>
      <c r="J10" s="26">
        <f>Kategorie!K25</f>
        <v>0.002746527777777778</v>
      </c>
      <c r="K10" s="26">
        <f>H10-$H$4</f>
        <v>0.002314814814814818</v>
      </c>
      <c r="L10" s="36">
        <f>ROUND((K10/J10*1000),0)</f>
        <v>843</v>
      </c>
    </row>
    <row r="11" spans="1:12" ht="12.75">
      <c r="A11" s="18">
        <f>ROW(C8)</f>
        <v>8</v>
      </c>
      <c r="B11" s="34">
        <f>Kategorie!B9</f>
        <v>30</v>
      </c>
      <c r="C11" s="22" t="str">
        <f>Kategorie!C9</f>
        <v>Michalec</v>
      </c>
      <c r="D11" s="22" t="str">
        <f>Kategorie!D9</f>
        <v>Josef</v>
      </c>
      <c r="E11" s="35" t="str">
        <f>Kategorie!E9</f>
        <v>Znojmo</v>
      </c>
      <c r="F11" s="22">
        <f>Kategorie!F9</f>
        <v>1976</v>
      </c>
      <c r="G11" s="27" t="str">
        <f>Kategorie!G9</f>
        <v>MA</v>
      </c>
      <c r="H11" s="24">
        <f>Kategorie!H9</f>
        <v>0.027511574074074074</v>
      </c>
      <c r="I11" s="18">
        <f>Kategorie!I9</f>
        <v>16</v>
      </c>
      <c r="J11" s="26">
        <f>Kategorie!K9</f>
        <v>0.0027511574074074075</v>
      </c>
      <c r="K11" s="26">
        <f>H11-$H$4</f>
        <v>0.0023611111111111124</v>
      </c>
      <c r="L11" s="36">
        <f>ROUND((K11/J11*1000),0)</f>
        <v>858</v>
      </c>
    </row>
    <row r="12" spans="1:12" ht="12.75">
      <c r="A12" s="18">
        <f>ROW(C9)</f>
        <v>9</v>
      </c>
      <c r="B12" s="34">
        <f>Kategorie!B10</f>
        <v>13</v>
      </c>
      <c r="C12" s="22" t="str">
        <f>Kategorie!C10</f>
        <v>Vala</v>
      </c>
      <c r="D12" s="22" t="str">
        <f>Kategorie!D10</f>
        <v>Robert</v>
      </c>
      <c r="E12" s="35" t="str">
        <f>Kategorie!E10</f>
        <v>Konice u Znojma</v>
      </c>
      <c r="F12" s="22">
        <f>Kategorie!F10</f>
        <v>1977</v>
      </c>
      <c r="G12" s="27" t="str">
        <f>Kategorie!G10</f>
        <v>MA</v>
      </c>
      <c r="H12" s="24">
        <f>Kategorie!H10</f>
        <v>0.029108796296296296</v>
      </c>
      <c r="I12" s="18">
        <f>Kategorie!I10</f>
        <v>15</v>
      </c>
      <c r="J12" s="26">
        <f>Kategorie!K10</f>
        <v>0.0029108796296296296</v>
      </c>
      <c r="K12" s="26">
        <f>H12-$H$4</f>
        <v>0.0039583333333333345</v>
      </c>
      <c r="L12" s="36">
        <f>ROUND((K12/J12*1000),0)</f>
        <v>1360</v>
      </c>
    </row>
    <row r="13" spans="1:12" ht="12.75">
      <c r="A13" s="18">
        <f>ROW(C10)</f>
        <v>10</v>
      </c>
      <c r="B13" s="34">
        <f>Kategorie!B11</f>
        <v>19</v>
      </c>
      <c r="C13" s="22" t="str">
        <f>Kategorie!C11</f>
        <v>Václavík</v>
      </c>
      <c r="D13" s="22" t="str">
        <f>Kategorie!D11</f>
        <v>Lukáš</v>
      </c>
      <c r="E13" s="35" t="str">
        <f>Kategorie!E11</f>
        <v>Mapei cyklo Kaňkovský</v>
      </c>
      <c r="F13" s="22">
        <f>Kategorie!F11</f>
        <v>1994</v>
      </c>
      <c r="G13" s="27" t="str">
        <f>Kategorie!G11</f>
        <v>MA</v>
      </c>
      <c r="H13" s="24">
        <f>Kategorie!H11</f>
        <v>0.029814814814814815</v>
      </c>
      <c r="I13" s="18">
        <f>Kategorie!I11</f>
        <v>14</v>
      </c>
      <c r="J13" s="26">
        <f>Kategorie!K11</f>
        <v>0.0029814814814814817</v>
      </c>
      <c r="K13" s="26">
        <f>H13-$H$4</f>
        <v>0.0046643518518518536</v>
      </c>
      <c r="L13" s="36">
        <f>ROUND((K13/J13*1000),0)</f>
        <v>1564</v>
      </c>
    </row>
    <row r="14" spans="1:12" ht="12.75">
      <c r="A14" s="18">
        <f>ROW(C11)</f>
        <v>11</v>
      </c>
      <c r="B14" s="34">
        <f>Kategorie!B26</f>
        <v>27</v>
      </c>
      <c r="C14" s="22" t="str">
        <f>Kategorie!C26</f>
        <v>Ptáček</v>
      </c>
      <c r="D14" s="22" t="str">
        <f>Kategorie!D26</f>
        <v>Pavel</v>
      </c>
      <c r="E14" s="35" t="str">
        <f>Kategorie!E26</f>
        <v>Beta Ursus Orienteering</v>
      </c>
      <c r="F14" s="22">
        <f>Kategorie!F26</f>
        <v>1965</v>
      </c>
      <c r="G14" s="27" t="str">
        <f>Kategorie!G26</f>
        <v>MB</v>
      </c>
      <c r="H14" s="24">
        <f>Kategorie!H26</f>
        <v>0.029895833333333333</v>
      </c>
      <c r="I14" s="18">
        <f>Kategorie!I26</f>
        <v>25</v>
      </c>
      <c r="J14" s="26">
        <f>Kategorie!K26</f>
        <v>0.0029895833333333332</v>
      </c>
      <c r="K14" s="26">
        <f>H14-$H$4</f>
        <v>0.004745370370370372</v>
      </c>
      <c r="L14" s="36">
        <f>ROUND((K14/J14*1000),0)</f>
        <v>1587</v>
      </c>
    </row>
    <row r="15" spans="1:12" ht="12.75">
      <c r="A15" s="18">
        <f>ROW(C12)</f>
        <v>12</v>
      </c>
      <c r="B15" s="34">
        <f>Kategorie!B27</f>
        <v>12</v>
      </c>
      <c r="C15" s="22" t="str">
        <f>Kategorie!C27</f>
        <v>Krejčí</v>
      </c>
      <c r="D15" s="22" t="str">
        <f>Kategorie!D27</f>
        <v>Bronislav</v>
      </c>
      <c r="E15" s="35" t="str">
        <f>Kategorie!E27</f>
        <v>Prdlavka SSSR</v>
      </c>
      <c r="F15" s="22">
        <f>Kategorie!F27</f>
        <v>1964</v>
      </c>
      <c r="G15" s="27" t="str">
        <f>Kategorie!G27</f>
        <v>MB</v>
      </c>
      <c r="H15" s="24">
        <f>Kategorie!H27</f>
        <v>0.03011574074074074</v>
      </c>
      <c r="I15" s="18">
        <f>Kategorie!I27</f>
        <v>21</v>
      </c>
      <c r="J15" s="26">
        <f>Kategorie!K27</f>
        <v>0.003011574074074074</v>
      </c>
      <c r="K15" s="26">
        <f>H15-$H$4</f>
        <v>0.00496527777777778</v>
      </c>
      <c r="L15" s="36">
        <f>ROUND((K15/J15*1000),0)</f>
        <v>1649</v>
      </c>
    </row>
    <row r="16" spans="1:12" ht="12.75">
      <c r="A16" s="18">
        <f>ROW(C13)</f>
        <v>13</v>
      </c>
      <c r="B16" s="34">
        <f>Kategorie!B61</f>
        <v>2</v>
      </c>
      <c r="C16" s="22" t="str">
        <f>Kategorie!C61</f>
        <v>Doubková</v>
      </c>
      <c r="D16" s="22" t="str">
        <f>Kategorie!D61</f>
        <v>Kateřina</v>
      </c>
      <c r="E16" s="35" t="str">
        <f>Kategorie!E61</f>
        <v>Dinosport Ivančice</v>
      </c>
      <c r="F16" s="22">
        <f>Kategorie!F61</f>
        <v>1972</v>
      </c>
      <c r="G16" s="27" t="str">
        <f>Kategorie!G61</f>
        <v>ŽB</v>
      </c>
      <c r="H16" s="24">
        <f>Kategorie!H61</f>
        <v>0.030474537037037036</v>
      </c>
      <c r="I16" s="18">
        <f>Kategorie!I61</f>
        <v>30</v>
      </c>
      <c r="J16" s="26">
        <f>Kategorie!K61</f>
        <v>0.0030474537037037037</v>
      </c>
      <c r="K16" s="26">
        <f>H16-$H$4</f>
        <v>0.005324074074074075</v>
      </c>
      <c r="L16" s="36">
        <f>ROUND((K16/J16*1000),0)</f>
        <v>1747</v>
      </c>
    </row>
    <row r="17" spans="1:12" ht="12.75">
      <c r="A17" s="18">
        <f>ROW(C14)</f>
        <v>14</v>
      </c>
      <c r="B17" s="34">
        <f>Kategorie!B12</f>
        <v>49</v>
      </c>
      <c r="C17" s="22" t="str">
        <f>Kategorie!C12</f>
        <v>Rýznar</v>
      </c>
      <c r="D17" s="22" t="str">
        <f>Kategorie!D12</f>
        <v>Václav</v>
      </c>
      <c r="E17" s="35" t="str">
        <f>Kategorie!E12</f>
        <v>Znojmo</v>
      </c>
      <c r="F17" s="22">
        <f>Kategorie!F12</f>
        <v>1977</v>
      </c>
      <c r="G17" s="27" t="str">
        <f>Kategorie!G12</f>
        <v>MA</v>
      </c>
      <c r="H17" s="24">
        <f>Kategorie!H12</f>
        <v>0.03048611111111111</v>
      </c>
      <c r="I17" s="18">
        <f>Kategorie!I12</f>
        <v>13</v>
      </c>
      <c r="J17" s="26">
        <f>Kategorie!K12</f>
        <v>0.003048611111111111</v>
      </c>
      <c r="K17" s="26">
        <f>H17-$H$4</f>
        <v>0.005335648148148148</v>
      </c>
      <c r="L17" s="36">
        <f>ROUND((K17/J17*1000),0)</f>
        <v>1750</v>
      </c>
    </row>
    <row r="18" spans="1:12" ht="12.75">
      <c r="A18" s="18">
        <f>ROW(C15)</f>
        <v>15</v>
      </c>
      <c r="B18" s="34">
        <f>Kategorie!B38</f>
        <v>16</v>
      </c>
      <c r="C18" s="22" t="str">
        <f>Kategorie!C38</f>
        <v>Fiedler</v>
      </c>
      <c r="D18" s="22" t="str">
        <f>Kategorie!D38</f>
        <v>Jan</v>
      </c>
      <c r="E18" s="35" t="str">
        <f>Kategorie!E38</f>
        <v>AC MS Brno</v>
      </c>
      <c r="F18" s="22">
        <f>Kategorie!F38</f>
        <v>1956</v>
      </c>
      <c r="G18" s="27" t="str">
        <f>Kategorie!G38</f>
        <v>MC</v>
      </c>
      <c r="H18" s="24">
        <f>Kategorie!H38</f>
        <v>0.030833333333333334</v>
      </c>
      <c r="I18" s="18">
        <f>Kategorie!I38</f>
        <v>21</v>
      </c>
      <c r="J18" s="26">
        <f>Kategorie!K38</f>
        <v>0.0030833333333333333</v>
      </c>
      <c r="K18" s="26">
        <f>H18-$H$4</f>
        <v>0.005682870370370373</v>
      </c>
      <c r="L18" s="36">
        <f>ROUND((K18/J18*1000),0)</f>
        <v>1843</v>
      </c>
    </row>
    <row r="19" spans="1:12" ht="12.75">
      <c r="A19" s="18">
        <f>ROW(C16)</f>
        <v>16</v>
      </c>
      <c r="B19" s="34">
        <f>Kategorie!B55</f>
        <v>39</v>
      </c>
      <c r="C19" s="22" t="str">
        <f>Kategorie!C55</f>
        <v>Zahradníčková</v>
      </c>
      <c r="D19" s="22" t="str">
        <f>Kategorie!D55</f>
        <v>Marika</v>
      </c>
      <c r="E19" s="35">
        <f>Kategorie!E55</f>
        <v>0</v>
      </c>
      <c r="F19" s="22">
        <f>Kategorie!F55</f>
        <v>1994</v>
      </c>
      <c r="G19" s="27" t="str">
        <f>Kategorie!G55</f>
        <v>ŽA</v>
      </c>
      <c r="H19" s="24">
        <f>Kategorie!H55</f>
        <v>0.03144675925925926</v>
      </c>
      <c r="I19" s="18">
        <f>Kategorie!I55</f>
        <v>25</v>
      </c>
      <c r="J19" s="26">
        <f>Kategorie!K55</f>
        <v>0.0031446759259259258</v>
      </c>
      <c r="K19" s="26">
        <f>H19-$H$4</f>
        <v>0.006296296296296296</v>
      </c>
      <c r="L19" s="36">
        <f>ROUND((K19/J19*1000),0)</f>
        <v>2002</v>
      </c>
    </row>
    <row r="20" spans="1:12" ht="12.75">
      <c r="A20" s="18">
        <f>ROW(C17)</f>
        <v>17</v>
      </c>
      <c r="B20" s="34">
        <f>Kategorie!B45</f>
        <v>17</v>
      </c>
      <c r="C20" s="22" t="str">
        <f>Kategorie!C45</f>
        <v>Koreš</v>
      </c>
      <c r="D20" s="22" t="str">
        <f>Kategorie!D45</f>
        <v>Arnošt</v>
      </c>
      <c r="E20" s="35" t="str">
        <f>Kategorie!E45</f>
        <v>Atletic Třebíč</v>
      </c>
      <c r="F20" s="22">
        <f>Kategorie!F45</f>
        <v>1950</v>
      </c>
      <c r="G20" s="27" t="str">
        <f>Kategorie!G45</f>
        <v>MD</v>
      </c>
      <c r="H20" s="24">
        <f>Kategorie!H45</f>
        <v>0.031469907407407405</v>
      </c>
      <c r="I20" s="18">
        <f>Kategorie!I45</f>
        <v>30</v>
      </c>
      <c r="J20" s="26">
        <f>Kategorie!K45</f>
        <v>0.0031469907407407406</v>
      </c>
      <c r="K20" s="26">
        <f>H20-$H$4</f>
        <v>0.0063194444444444435</v>
      </c>
      <c r="L20" s="36">
        <f>ROUND((K20/J20*1000),0)</f>
        <v>2008</v>
      </c>
    </row>
    <row r="21" spans="1:12" ht="12.75">
      <c r="A21" s="18">
        <f>ROW(C18)</f>
        <v>18</v>
      </c>
      <c r="B21" s="34">
        <f>Kategorie!B39</f>
        <v>7</v>
      </c>
      <c r="C21" s="22" t="str">
        <f>Kategorie!C39</f>
        <v>Marek</v>
      </c>
      <c r="D21" s="22" t="str">
        <f>Kategorie!D39</f>
        <v>Ludvík</v>
      </c>
      <c r="E21" s="35" t="str">
        <f>Kategorie!E39</f>
        <v>Popocatepetl Znojmo</v>
      </c>
      <c r="F21" s="22">
        <f>Kategorie!F39</f>
        <v>1958</v>
      </c>
      <c r="G21" s="27" t="str">
        <f>Kategorie!G39</f>
        <v>MC</v>
      </c>
      <c r="H21" s="24">
        <f>Kategorie!H39</f>
        <v>0.03148148148148148</v>
      </c>
      <c r="I21" s="18">
        <f>Kategorie!I39</f>
        <v>18</v>
      </c>
      <c r="J21" s="26">
        <f>Kategorie!K39</f>
        <v>0.0031481481481481477</v>
      </c>
      <c r="K21" s="26">
        <f>H21-$H$4</f>
        <v>0.006331018518518517</v>
      </c>
      <c r="L21" s="36">
        <f>ROUND((K21/J21*1000),0)</f>
        <v>2011</v>
      </c>
    </row>
    <row r="22" spans="1:12" ht="12.75">
      <c r="A22" s="18">
        <f>ROW(C19)</f>
        <v>19</v>
      </c>
      <c r="B22" s="34">
        <f>Kategorie!B62</f>
        <v>9</v>
      </c>
      <c r="C22" s="22" t="str">
        <f>Kategorie!C62</f>
        <v>Durnová</v>
      </c>
      <c r="D22" s="22" t="str">
        <f>Kategorie!D62</f>
        <v>Marta</v>
      </c>
      <c r="E22" s="35" t="str">
        <f>Kategorie!E62</f>
        <v>Branopac</v>
      </c>
      <c r="F22" s="22">
        <f>Kategorie!F62</f>
        <v>1964</v>
      </c>
      <c r="G22" s="27" t="str">
        <f>Kategorie!G62</f>
        <v>ŽB</v>
      </c>
      <c r="H22" s="24">
        <f>Kategorie!H62</f>
        <v>0.03175925925925926</v>
      </c>
      <c r="I22" s="18">
        <f>Kategorie!I62</f>
        <v>21</v>
      </c>
      <c r="J22" s="26">
        <f>Kategorie!K62</f>
        <v>0.003175925925925926</v>
      </c>
      <c r="K22" s="26">
        <f>H22-$H$4</f>
        <v>0.006608796296296297</v>
      </c>
      <c r="L22" s="36">
        <f>ROUND((K22/J22*1000),0)</f>
        <v>2081</v>
      </c>
    </row>
    <row r="23" spans="1:12" ht="12.75">
      <c r="A23" s="18">
        <f>ROW(C20)</f>
        <v>20</v>
      </c>
      <c r="B23" s="34">
        <f>Kategorie!B13</f>
        <v>42</v>
      </c>
      <c r="C23" s="22" t="str">
        <f>Kategorie!C13</f>
        <v>Papaj</v>
      </c>
      <c r="D23" s="22" t="str">
        <f>Kategorie!D13</f>
        <v>Martin</v>
      </c>
      <c r="E23" s="35" t="str">
        <f>Kategorie!E13</f>
        <v>TJ Tasovice</v>
      </c>
      <c r="F23" s="22">
        <f>Kategorie!F13</f>
        <v>1983</v>
      </c>
      <c r="G23" s="27" t="str">
        <f>Kategorie!G13</f>
        <v>MA</v>
      </c>
      <c r="H23" s="24">
        <f>Kategorie!H13</f>
        <v>0.031921296296296295</v>
      </c>
      <c r="I23" s="18">
        <f>Kategorie!I13</f>
        <v>12</v>
      </c>
      <c r="J23" s="26">
        <f>Kategorie!K13</f>
        <v>0.0031921296296296294</v>
      </c>
      <c r="K23" s="26">
        <f>H23-$H$4</f>
        <v>0.0067708333333333336</v>
      </c>
      <c r="L23" s="36">
        <f>ROUND((K23/J23*1000),0)</f>
        <v>2121</v>
      </c>
    </row>
    <row r="24" spans="1:12" ht="12.75">
      <c r="A24" s="18">
        <f>ROW(C21)</f>
        <v>21</v>
      </c>
      <c r="B24" s="34">
        <f>Kategorie!B40</f>
        <v>5</v>
      </c>
      <c r="C24" s="22" t="str">
        <f>Kategorie!C40</f>
        <v>Měřínský</v>
      </c>
      <c r="D24" s="22" t="str">
        <f>Kategorie!D40</f>
        <v>Jaroslav</v>
      </c>
      <c r="E24" s="35" t="str">
        <f>Kategorie!E40</f>
        <v>Dinosport </v>
      </c>
      <c r="F24" s="22">
        <f>Kategorie!F40</f>
        <v>1961</v>
      </c>
      <c r="G24" s="27" t="str">
        <f>Kategorie!G40</f>
        <v>MC</v>
      </c>
      <c r="H24" s="24">
        <f>Kategorie!H40</f>
        <v>0.032025462962962964</v>
      </c>
      <c r="I24" s="18">
        <f>Kategorie!I40</f>
        <v>16</v>
      </c>
      <c r="J24" s="26">
        <f>Kategorie!K40</f>
        <v>0.0032025462962962962</v>
      </c>
      <c r="K24" s="26">
        <f>H24-$H$4</f>
        <v>0.006875000000000003</v>
      </c>
      <c r="L24" s="36">
        <f>ROUND((K24/J24*1000),0)</f>
        <v>2147</v>
      </c>
    </row>
    <row r="25" spans="1:12" ht="12.75">
      <c r="A25" s="18">
        <f>ROW(C22)</f>
        <v>22</v>
      </c>
      <c r="B25" s="34">
        <f>Kategorie!B14</f>
        <v>23</v>
      </c>
      <c r="C25" s="22" t="str">
        <f>Kategorie!C14</f>
        <v>Havránek</v>
      </c>
      <c r="D25" s="22" t="str">
        <f>Kategorie!D14</f>
        <v>Lukáš</v>
      </c>
      <c r="E25" s="35" t="str">
        <f>Kategorie!E14</f>
        <v>Znojmo</v>
      </c>
      <c r="F25" s="22">
        <f>Kategorie!F14</f>
        <v>1984</v>
      </c>
      <c r="G25" s="27" t="str">
        <f>Kategorie!G14</f>
        <v>MA</v>
      </c>
      <c r="H25" s="24">
        <f>Kategorie!H14</f>
        <v>0.032164351851851854</v>
      </c>
      <c r="I25" s="18">
        <f>Kategorie!I14</f>
        <v>11</v>
      </c>
      <c r="J25" s="26">
        <f>Kategorie!K14</f>
        <v>0.0032164351851851855</v>
      </c>
      <c r="K25" s="26">
        <f>H25-$H$4</f>
        <v>0.007013888888888892</v>
      </c>
      <c r="L25" s="36">
        <f>ROUND((K25/J25*1000),0)</f>
        <v>2181</v>
      </c>
    </row>
    <row r="26" spans="1:12" ht="12.75">
      <c r="A26" s="18">
        <f>ROW(C23)</f>
        <v>23</v>
      </c>
      <c r="B26" s="34">
        <f>Kategorie!B28</f>
        <v>22</v>
      </c>
      <c r="C26" s="22" t="str">
        <f>Kategorie!C28</f>
        <v>Musil</v>
      </c>
      <c r="D26" s="22" t="str">
        <f>Kategorie!D28</f>
        <v>Josef</v>
      </c>
      <c r="E26" s="35" t="str">
        <f>Kategorie!E28</f>
        <v>Náměšť nad Oslavou</v>
      </c>
      <c r="F26" s="22">
        <f>Kategorie!F28</f>
        <v>1964</v>
      </c>
      <c r="G26" s="27" t="str">
        <f>Kategorie!G28</f>
        <v>MB</v>
      </c>
      <c r="H26" s="24">
        <f>Kategorie!H28</f>
        <v>0.03221064814814815</v>
      </c>
      <c r="I26" s="18">
        <f>Kategorie!I28</f>
        <v>18</v>
      </c>
      <c r="J26" s="26">
        <f>Kategorie!K28</f>
        <v>0.0032210648148148146</v>
      </c>
      <c r="K26" s="26">
        <f>H26-$H$4</f>
        <v>0.007060185185185187</v>
      </c>
      <c r="L26" s="36">
        <f>ROUND((K26/J26*1000),0)</f>
        <v>2192</v>
      </c>
    </row>
    <row r="27" spans="1:12" ht="12.75">
      <c r="A27" s="18">
        <f>ROW(C24)</f>
        <v>24</v>
      </c>
      <c r="B27" s="34">
        <f>Kategorie!B29</f>
        <v>53</v>
      </c>
      <c r="C27" s="22" t="str">
        <f>Kategorie!C29</f>
        <v>Klepal</v>
      </c>
      <c r="D27" s="22" t="str">
        <f>Kategorie!D29</f>
        <v>Petr</v>
      </c>
      <c r="E27" s="35" t="str">
        <f>Kategorie!E29</f>
        <v>Blansko</v>
      </c>
      <c r="F27" s="22">
        <f>Kategorie!F29</f>
        <v>1966</v>
      </c>
      <c r="G27" s="27" t="str">
        <f>Kategorie!G29</f>
        <v>MB</v>
      </c>
      <c r="H27" s="24">
        <f>Kategorie!H29</f>
        <v>0.03263888888888889</v>
      </c>
      <c r="I27" s="18">
        <f>Kategorie!I29</f>
        <v>16</v>
      </c>
      <c r="J27" s="26">
        <f>Kategorie!K29</f>
        <v>0.003263888888888889</v>
      </c>
      <c r="K27" s="26">
        <f>H27-$H$4</f>
        <v>0.00748842592592593</v>
      </c>
      <c r="L27" s="36">
        <f>ROUND((K27/J27*1000),0)</f>
        <v>2294</v>
      </c>
    </row>
    <row r="28" spans="1:12" ht="12.75">
      <c r="A28" s="18">
        <f>ROW(C25)</f>
        <v>25</v>
      </c>
      <c r="B28" s="34">
        <f>Kategorie!B15</f>
        <v>33</v>
      </c>
      <c r="C28" s="22" t="str">
        <f>Kategorie!C15</f>
        <v>Holík</v>
      </c>
      <c r="D28" s="22" t="str">
        <f>Kategorie!D15</f>
        <v>Šimon</v>
      </c>
      <c r="E28" s="35" t="str">
        <f>Kategorie!E15</f>
        <v>Popocatepetl Znojmo</v>
      </c>
      <c r="F28" s="22">
        <f>Kategorie!F15</f>
        <v>1990</v>
      </c>
      <c r="G28" s="27" t="str">
        <f>Kategorie!G15</f>
        <v>MA</v>
      </c>
      <c r="H28" s="24">
        <f>Kategorie!H15</f>
        <v>0.032858796296296296</v>
      </c>
      <c r="I28" s="18">
        <f>Kategorie!I15</f>
        <v>10</v>
      </c>
      <c r="J28" s="26">
        <f>Kategorie!K15</f>
        <v>0.0032858796296296295</v>
      </c>
      <c r="K28" s="26">
        <f>H28-$H$4</f>
        <v>0.007708333333333334</v>
      </c>
      <c r="L28" s="36">
        <f>ROUND((K28/J28*1000),0)</f>
        <v>2346</v>
      </c>
    </row>
    <row r="29" spans="1:12" ht="12.75">
      <c r="A29" s="18">
        <f>ROW(C26)</f>
        <v>26</v>
      </c>
      <c r="B29" s="34">
        <f>Kategorie!B30</f>
        <v>33</v>
      </c>
      <c r="C29" s="22" t="str">
        <f>Kategorie!C30</f>
        <v>Adámek</v>
      </c>
      <c r="D29" s="22" t="str">
        <f>Kategorie!D30</f>
        <v>Hubert</v>
      </c>
      <c r="E29" s="35" t="str">
        <f>Kategorie!E30</f>
        <v>AC MS Brno</v>
      </c>
      <c r="F29" s="22">
        <f>Kategorie!F30</f>
        <v>1971</v>
      </c>
      <c r="G29" s="27" t="str">
        <f>Kategorie!G30</f>
        <v>MB</v>
      </c>
      <c r="H29" s="24">
        <f>Kategorie!H30</f>
        <v>0.032858796296296296</v>
      </c>
      <c r="I29" s="18">
        <f>Kategorie!I30</f>
        <v>15</v>
      </c>
      <c r="J29" s="26">
        <f>Kategorie!K30</f>
        <v>0.0032858796296296295</v>
      </c>
      <c r="K29" s="26">
        <f>H29-$H$4</f>
        <v>0.007708333333333334</v>
      </c>
      <c r="L29" s="36">
        <f>ROUND((K29/J29*1000),0)</f>
        <v>2346</v>
      </c>
    </row>
    <row r="30" spans="1:12" ht="12.75">
      <c r="A30" s="18">
        <f>ROW(C27)</f>
        <v>27</v>
      </c>
      <c r="B30" s="34">
        <f>Kategorie!B16</f>
        <v>36</v>
      </c>
      <c r="C30" s="22" t="str">
        <f>Kategorie!C16</f>
        <v>Kuben</v>
      </c>
      <c r="D30" s="22" t="str">
        <f>Kategorie!D16</f>
        <v>Karel</v>
      </c>
      <c r="E30" s="35" t="str">
        <f>Kategorie!E16</f>
        <v>Znojmo</v>
      </c>
      <c r="F30" s="22">
        <f>Kategorie!F16</f>
        <v>1976</v>
      </c>
      <c r="G30" s="27" t="str">
        <f>Kategorie!G16</f>
        <v>MA</v>
      </c>
      <c r="H30" s="24">
        <f>Kategorie!H16</f>
        <v>0.033101851851851855</v>
      </c>
      <c r="I30" s="18">
        <f>Kategorie!I16</f>
        <v>9</v>
      </c>
      <c r="J30" s="26">
        <f>Kategorie!K16</f>
        <v>0.0033101851851851855</v>
      </c>
      <c r="K30" s="26">
        <f>H30-$H$4</f>
        <v>0.007951388888888893</v>
      </c>
      <c r="L30" s="36">
        <f>ROUND((K30/J30*1000),0)</f>
        <v>2402</v>
      </c>
    </row>
    <row r="31" spans="1:12" ht="12.75">
      <c r="A31" s="18">
        <f>ROW(C28)</f>
        <v>28</v>
      </c>
      <c r="B31" s="34">
        <f>Kategorie!B56</f>
        <v>50</v>
      </c>
      <c r="C31" s="22" t="str">
        <f>Kategorie!C56</f>
        <v>Srbová</v>
      </c>
      <c r="D31" s="22" t="str">
        <f>Kategorie!D56</f>
        <v>Alena</v>
      </c>
      <c r="E31" s="35" t="str">
        <f>Kategorie!E56</f>
        <v>Běžec Vysočiny Jihlava</v>
      </c>
      <c r="F31" s="22">
        <f>Kategorie!F56</f>
        <v>1979</v>
      </c>
      <c r="G31" s="27" t="str">
        <f>Kategorie!G56</f>
        <v>ŽA</v>
      </c>
      <c r="H31" s="24">
        <f>Kategorie!H56</f>
        <v>0.033136574074074075</v>
      </c>
      <c r="I31" s="18">
        <f>Kategorie!I56</f>
        <v>18</v>
      </c>
      <c r="J31" s="26">
        <f>Kategorie!K56</f>
        <v>0.0033136574074074075</v>
      </c>
      <c r="K31" s="26">
        <f>H31-$H$4</f>
        <v>0.007986111111111114</v>
      </c>
      <c r="L31" s="36">
        <f>ROUND((K31/J31*1000),0)</f>
        <v>2410</v>
      </c>
    </row>
    <row r="32" spans="1:12" ht="12.75">
      <c r="A32" s="18">
        <f>ROW(C29)</f>
        <v>29</v>
      </c>
      <c r="B32" s="34">
        <f>Kategorie!B41</f>
        <v>18</v>
      </c>
      <c r="C32" s="22" t="str">
        <f>Kategorie!C41</f>
        <v>Kubíček</v>
      </c>
      <c r="D32" s="22" t="str">
        <f>Kategorie!D41</f>
        <v>Pavel</v>
      </c>
      <c r="E32" s="35" t="str">
        <f>Kategorie!E41</f>
        <v>Relax Dobré Pole</v>
      </c>
      <c r="F32" s="22">
        <f>Kategorie!F41</f>
        <v>1953</v>
      </c>
      <c r="G32" s="27" t="str">
        <f>Kategorie!G41</f>
        <v>MC</v>
      </c>
      <c r="H32" s="24">
        <f>Kategorie!H41</f>
        <v>0.03325231481481482</v>
      </c>
      <c r="I32" s="18">
        <f>Kategorie!I41</f>
        <v>15</v>
      </c>
      <c r="J32" s="26">
        <f>Kategorie!K41</f>
        <v>0.003325231481481482</v>
      </c>
      <c r="K32" s="26">
        <f>H32-$H$4</f>
        <v>0.008101851851851857</v>
      </c>
      <c r="L32" s="36">
        <f>ROUND((K32/J32*1000),0)</f>
        <v>2436</v>
      </c>
    </row>
    <row r="33" spans="1:12" ht="12.75">
      <c r="A33" s="18">
        <f>ROW(C30)</f>
        <v>30</v>
      </c>
      <c r="B33" s="34">
        <f>Kategorie!B31</f>
        <v>29</v>
      </c>
      <c r="C33" s="22" t="str">
        <f>Kategorie!C31</f>
        <v>Nožka</v>
      </c>
      <c r="D33" s="22" t="str">
        <f>Kategorie!D31</f>
        <v>Jiří</v>
      </c>
      <c r="E33" s="35" t="str">
        <f>Kategorie!E31</f>
        <v>Dinosport Ivančice</v>
      </c>
      <c r="F33" s="22">
        <f>Kategorie!F31</f>
        <v>1963</v>
      </c>
      <c r="G33" s="27" t="str">
        <f>Kategorie!G31</f>
        <v>MB</v>
      </c>
      <c r="H33" s="24">
        <f>Kategorie!H31</f>
        <v>0.033483796296296296</v>
      </c>
      <c r="I33" s="18">
        <f>Kategorie!I31</f>
        <v>14</v>
      </c>
      <c r="J33" s="26">
        <f>Kategorie!K31</f>
        <v>0.0033483796296296295</v>
      </c>
      <c r="K33" s="26">
        <f>H33-$H$4</f>
        <v>0.008333333333333335</v>
      </c>
      <c r="L33" s="36">
        <f>ROUND((K33/J33*1000),0)</f>
        <v>2489</v>
      </c>
    </row>
    <row r="34" spans="1:12" ht="12.75">
      <c r="A34" s="18">
        <f>ROW(C31)</f>
        <v>31</v>
      </c>
      <c r="B34" s="34">
        <f>Kategorie!B42</f>
        <v>1</v>
      </c>
      <c r="C34" s="22" t="str">
        <f>Kategorie!C42</f>
        <v>Scherrer</v>
      </c>
      <c r="D34" s="22" t="str">
        <f>Kategorie!D42</f>
        <v>Jaroslav</v>
      </c>
      <c r="E34" s="35" t="str">
        <f>Kategorie!E42</f>
        <v>Orel Moravské Budějovice</v>
      </c>
      <c r="F34" s="22">
        <f>Kategorie!F42</f>
        <v>1960</v>
      </c>
      <c r="G34" s="27" t="str">
        <f>Kategorie!G42</f>
        <v>MC</v>
      </c>
      <c r="H34" s="24">
        <f>Kategorie!H42</f>
        <v>0.03351851851851852</v>
      </c>
      <c r="I34" s="18">
        <f>Kategorie!I42</f>
        <v>14</v>
      </c>
      <c r="J34" s="26">
        <f>Kategorie!K42</f>
        <v>0.0033518518518518515</v>
      </c>
      <c r="K34" s="26">
        <f>H34-$H$4</f>
        <v>0.008368055555555556</v>
      </c>
      <c r="L34" s="36">
        <f>ROUND((K34/J34*1000),0)</f>
        <v>2497</v>
      </c>
    </row>
    <row r="35" spans="1:12" ht="12.75">
      <c r="A35" s="18">
        <f>ROW(C32)</f>
        <v>32</v>
      </c>
      <c r="B35" s="34">
        <f>Kategorie!B32</f>
        <v>48</v>
      </c>
      <c r="C35" s="22" t="str">
        <f>Kategorie!C32</f>
        <v>Holub</v>
      </c>
      <c r="D35" s="22" t="str">
        <f>Kategorie!D32</f>
        <v>Jaroslav</v>
      </c>
      <c r="E35" s="35" t="str">
        <f>Kategorie!E32</f>
        <v>Úsobí</v>
      </c>
      <c r="F35" s="22">
        <f>Kategorie!F32</f>
        <v>1962</v>
      </c>
      <c r="G35" s="27" t="str">
        <f>Kategorie!G32</f>
        <v>MB</v>
      </c>
      <c r="H35" s="24">
        <f>Kategorie!H32</f>
        <v>0.03373842592592593</v>
      </c>
      <c r="I35" s="18">
        <f>Kategorie!I32</f>
        <v>13</v>
      </c>
      <c r="J35" s="26">
        <f>Kategorie!K32</f>
        <v>0.0033738425925925928</v>
      </c>
      <c r="K35" s="26">
        <f>H35-$H$4</f>
        <v>0.008587962962962967</v>
      </c>
      <c r="L35" s="36">
        <f>ROUND((K35/J35*1000),0)</f>
        <v>2545</v>
      </c>
    </row>
    <row r="36" spans="1:12" ht="12.75">
      <c r="A36" s="18">
        <f>ROW(C33)</f>
        <v>33</v>
      </c>
      <c r="B36" s="34">
        <f>Kategorie!B46</f>
        <v>43</v>
      </c>
      <c r="C36" s="22" t="str">
        <f>Kategorie!C46</f>
        <v>Hanák</v>
      </c>
      <c r="D36" s="22" t="str">
        <f>Kategorie!D46</f>
        <v>Albín</v>
      </c>
      <c r="E36" s="35" t="str">
        <f>Kategorie!E46</f>
        <v>Brno</v>
      </c>
      <c r="F36" s="22">
        <f>Kategorie!F46</f>
        <v>1951</v>
      </c>
      <c r="G36" s="27" t="str">
        <f>Kategorie!G46</f>
        <v>MD</v>
      </c>
      <c r="H36" s="24">
        <f>Kategorie!H46</f>
        <v>0.03377314814814815</v>
      </c>
      <c r="I36" s="18">
        <f>Kategorie!I46</f>
        <v>25</v>
      </c>
      <c r="J36" s="26">
        <f>Kategorie!K46</f>
        <v>0.0033773148148148148</v>
      </c>
      <c r="K36" s="26">
        <f>H36-$H$4</f>
        <v>0.008622685185185188</v>
      </c>
      <c r="L36" s="36">
        <f>ROUND((K36/J36*1000),0)</f>
        <v>2553</v>
      </c>
    </row>
    <row r="37" spans="1:12" ht="12.75">
      <c r="A37" s="18">
        <f>ROW(C34)</f>
        <v>34</v>
      </c>
      <c r="B37" s="34">
        <f>Kategorie!B47</f>
        <v>34</v>
      </c>
      <c r="C37" s="22" t="str">
        <f>Kategorie!C47</f>
        <v>Bobek</v>
      </c>
      <c r="D37" s="22" t="str">
        <f>Kategorie!D47</f>
        <v>Josef</v>
      </c>
      <c r="E37" s="35" t="str">
        <f>Kategorie!E47</f>
        <v>TJ Znojmo</v>
      </c>
      <c r="F37" s="22">
        <f>Kategorie!F47</f>
        <v>1949</v>
      </c>
      <c r="G37" s="27" t="str">
        <f>Kategorie!G47</f>
        <v>MD</v>
      </c>
      <c r="H37" s="24">
        <f>Kategorie!H47</f>
        <v>0.03408564814814815</v>
      </c>
      <c r="I37" s="18">
        <f>Kategorie!I47</f>
        <v>21</v>
      </c>
      <c r="J37" s="26">
        <f>Kategorie!K47</f>
        <v>0.003408564814814815</v>
      </c>
      <c r="K37" s="26">
        <f>H37-$H$4</f>
        <v>0.008935185185185188</v>
      </c>
      <c r="L37" s="36">
        <f>ROUND((K37/J37*1000),0)</f>
        <v>2621</v>
      </c>
    </row>
    <row r="38" spans="1:12" ht="12.75">
      <c r="A38" s="18">
        <f>ROW(C35)</f>
        <v>35</v>
      </c>
      <c r="B38" s="34">
        <f>Kategorie!B17</f>
        <v>44</v>
      </c>
      <c r="C38" s="22" t="str">
        <f>Kategorie!C17</f>
        <v>Širilla</v>
      </c>
      <c r="D38" s="22" t="str">
        <f>Kategorie!D17</f>
        <v>Jiří</v>
      </c>
      <c r="E38" s="35">
        <f>Kategorie!E17</f>
        <v>0</v>
      </c>
      <c r="F38" s="22">
        <f>Kategorie!F17</f>
        <v>1986</v>
      </c>
      <c r="G38" s="27" t="str">
        <f>Kategorie!G17</f>
        <v>MA</v>
      </c>
      <c r="H38" s="24">
        <f>Kategorie!H17</f>
        <v>0.034525462962962966</v>
      </c>
      <c r="I38" s="18">
        <f>Kategorie!I17</f>
        <v>8</v>
      </c>
      <c r="J38" s="26">
        <f>Kategorie!K17</f>
        <v>0.0034525462962962964</v>
      </c>
      <c r="K38" s="26">
        <f>H38-$H$4</f>
        <v>0.009375000000000005</v>
      </c>
      <c r="L38" s="36">
        <f>ROUND((K38/J38*1000),0)</f>
        <v>2715</v>
      </c>
    </row>
    <row r="39" spans="1:12" ht="12.75">
      <c r="A39" s="18">
        <f>ROW(C36)</f>
        <v>36</v>
      </c>
      <c r="B39" s="34">
        <f>Kategorie!B48</f>
        <v>45</v>
      </c>
      <c r="C39" s="22" t="str">
        <f>Kategorie!C48</f>
        <v>Kubíček</v>
      </c>
      <c r="D39" s="22" t="str">
        <f>Kategorie!D48</f>
        <v>František</v>
      </c>
      <c r="E39" s="35" t="str">
        <f>Kategorie!E48</f>
        <v>Relax Dobré Pole</v>
      </c>
      <c r="F39" s="22">
        <f>Kategorie!F48</f>
        <v>1946</v>
      </c>
      <c r="G39" s="27" t="str">
        <f>Kategorie!G48</f>
        <v>MD</v>
      </c>
      <c r="H39" s="24">
        <f>Kategorie!H48</f>
        <v>0.03533564814814815</v>
      </c>
      <c r="I39" s="18">
        <f>Kategorie!I48</f>
        <v>18</v>
      </c>
      <c r="J39" s="26">
        <f>Kategorie!K48</f>
        <v>0.003533564814814815</v>
      </c>
      <c r="K39" s="26">
        <f>H39-$H$4</f>
        <v>0.01018518518518519</v>
      </c>
      <c r="L39" s="36">
        <f>ROUND((K39/J39*1000),0)</f>
        <v>2882</v>
      </c>
    </row>
    <row r="40" spans="1:12" ht="12.75">
      <c r="A40" s="18">
        <f>ROW(C37)</f>
        <v>37</v>
      </c>
      <c r="B40" s="34">
        <f>Kategorie!B57</f>
        <v>32</v>
      </c>
      <c r="C40" s="22" t="str">
        <f>Kategorie!C57</f>
        <v>Adámková</v>
      </c>
      <c r="D40" s="22" t="str">
        <f>Kategorie!D57</f>
        <v>Blanka</v>
      </c>
      <c r="E40" s="35" t="str">
        <f>Kategorie!E57</f>
        <v>AC MS Brno</v>
      </c>
      <c r="F40" s="22">
        <f>Kategorie!F57</f>
        <v>1977</v>
      </c>
      <c r="G40" s="27" t="str">
        <f>Kategorie!G57</f>
        <v>ŽA</v>
      </c>
      <c r="H40" s="24">
        <f>Kategorie!H57</f>
        <v>0.035474537037037034</v>
      </c>
      <c r="I40" s="18">
        <f>Kategorie!I57</f>
        <v>16</v>
      </c>
      <c r="J40" s="26">
        <f>Kategorie!K57</f>
        <v>0.0035474537037037033</v>
      </c>
      <c r="K40" s="26">
        <f>H40-$H$4</f>
        <v>0.010324074074074072</v>
      </c>
      <c r="L40" s="36">
        <f>ROUND((K40/J40*1000),0)</f>
        <v>2910</v>
      </c>
    </row>
    <row r="41" spans="1:12" ht="12.75">
      <c r="A41" s="18">
        <f>ROW(C38)</f>
        <v>38</v>
      </c>
      <c r="B41" s="34">
        <f>Kategorie!B18</f>
        <v>56</v>
      </c>
      <c r="C41" s="22" t="str">
        <f>Kategorie!C18</f>
        <v>Grossmann</v>
      </c>
      <c r="D41" s="22" t="str">
        <f>Kategorie!D18</f>
        <v>David</v>
      </c>
      <c r="E41" s="35" t="str">
        <f>Kategorie!E18</f>
        <v>Znojmo</v>
      </c>
      <c r="F41" s="22">
        <f>Kategorie!F18</f>
        <v>1976</v>
      </c>
      <c r="G41" s="27" t="str">
        <f>Kategorie!G18</f>
        <v>MA</v>
      </c>
      <c r="H41" s="24">
        <f>Kategorie!H18</f>
        <v>0.03690972222222222</v>
      </c>
      <c r="I41" s="18">
        <f>Kategorie!I18</f>
        <v>7</v>
      </c>
      <c r="J41" s="26">
        <f>Kategorie!K18</f>
        <v>0.003690972222222222</v>
      </c>
      <c r="K41" s="26">
        <f>H41-$H$4</f>
        <v>0.011759259259259257</v>
      </c>
      <c r="L41" s="36">
        <f>ROUND((K41/J41*1000),0)</f>
        <v>3186</v>
      </c>
    </row>
    <row r="42" spans="1:12" ht="12.75">
      <c r="A42" s="18">
        <f>ROW(C39)</f>
        <v>39</v>
      </c>
      <c r="B42" s="34">
        <f>Kategorie!B19</f>
        <v>52</v>
      </c>
      <c r="C42" s="22" t="str">
        <f>Kategorie!C19</f>
        <v>Rehberger</v>
      </c>
      <c r="D42" s="22" t="str">
        <f>Kategorie!D19</f>
        <v>Marek</v>
      </c>
      <c r="E42" s="35" t="str">
        <f>Kategorie!E19</f>
        <v>Znojmo</v>
      </c>
      <c r="F42" s="22">
        <f>Kategorie!F19</f>
        <v>1976</v>
      </c>
      <c r="G42" s="27" t="str">
        <f>Kategorie!G19</f>
        <v>MA</v>
      </c>
      <c r="H42" s="24">
        <f>Kategorie!H19</f>
        <v>0.03710648148148148</v>
      </c>
      <c r="I42" s="18">
        <f>Kategorie!I19</f>
        <v>6</v>
      </c>
      <c r="J42" s="26">
        <f>Kategorie!K19</f>
        <v>0.0037106481481481482</v>
      </c>
      <c r="K42" s="26">
        <f>H42-$H$4</f>
        <v>0.011956018518518522</v>
      </c>
      <c r="L42" s="36">
        <f>ROUND((K42/J42*1000),0)</f>
        <v>3222</v>
      </c>
    </row>
    <row r="43" spans="1:12" ht="12.75">
      <c r="A43" s="18">
        <f>ROW(C40)</f>
        <v>40</v>
      </c>
      <c r="B43" s="34">
        <f>Kategorie!B49</f>
        <v>20</v>
      </c>
      <c r="C43" s="22" t="str">
        <f>Kategorie!C49</f>
        <v>Pilař</v>
      </c>
      <c r="D43" s="22" t="str">
        <f>Kategorie!D49</f>
        <v>Josef</v>
      </c>
      <c r="E43" s="35" t="str">
        <f>Kategorie!E49</f>
        <v>Orel Únanov</v>
      </c>
      <c r="F43" s="22">
        <f>Kategorie!F49</f>
        <v>1951</v>
      </c>
      <c r="G43" s="27" t="str">
        <f>Kategorie!G49</f>
        <v>MD</v>
      </c>
      <c r="H43" s="24">
        <f>Kategorie!H49</f>
        <v>0.03872685185185185</v>
      </c>
      <c r="I43" s="18">
        <f>Kategorie!I49</f>
        <v>16</v>
      </c>
      <c r="J43" s="26">
        <f>Kategorie!K49</f>
        <v>0.003872685185185185</v>
      </c>
      <c r="K43" s="26">
        <f>H43-$H$4</f>
        <v>0.013576388888888891</v>
      </c>
      <c r="L43" s="36">
        <f>ROUND((K43/J43*1000),0)</f>
        <v>3506</v>
      </c>
    </row>
    <row r="44" spans="1:12" ht="12.75">
      <c r="A44" s="18">
        <f>ROW(C41)</f>
        <v>41</v>
      </c>
      <c r="B44" s="34">
        <f>Kategorie!B63</f>
        <v>28</v>
      </c>
      <c r="C44" s="22" t="str">
        <f>Kategorie!C63</f>
        <v>Havlíková</v>
      </c>
      <c r="D44" s="22" t="str">
        <f>Kategorie!D63</f>
        <v>Hana</v>
      </c>
      <c r="E44" s="35" t="str">
        <f>Kategorie!E63</f>
        <v>Prorun</v>
      </c>
      <c r="F44" s="22">
        <f>Kategorie!F63</f>
        <v>1972</v>
      </c>
      <c r="G44" s="27" t="str">
        <f>Kategorie!G63</f>
        <v>ŽB</v>
      </c>
      <c r="H44" s="24">
        <f>Kategorie!H63</f>
        <v>0.03885416666666667</v>
      </c>
      <c r="I44" s="18">
        <f>Kategorie!I63</f>
        <v>15</v>
      </c>
      <c r="J44" s="26">
        <f>Kategorie!K63</f>
        <v>0.003885416666666667</v>
      </c>
      <c r="K44" s="26">
        <f>H44-$H$4</f>
        <v>0.013703703703703708</v>
      </c>
      <c r="L44" s="36">
        <f>ROUND((K44/J44*1000),0)</f>
        <v>3527</v>
      </c>
    </row>
    <row r="45" spans="1:12" ht="12.75">
      <c r="A45" s="18">
        <f>ROW(C42)</f>
        <v>42</v>
      </c>
      <c r="B45" s="34">
        <f>Kategorie!B64</f>
        <v>26</v>
      </c>
      <c r="C45" s="22" t="str">
        <f>Kategorie!C64</f>
        <v>Čabalová</v>
      </c>
      <c r="D45" s="22" t="str">
        <f>Kategorie!D64</f>
        <v>Jitka</v>
      </c>
      <c r="E45" s="35" t="str">
        <f>Kategorie!E64</f>
        <v>TJ Znojmo</v>
      </c>
      <c r="F45" s="22">
        <f>Kategorie!F64</f>
        <v>1966</v>
      </c>
      <c r="G45" s="27" t="str">
        <f>Kategorie!G64</f>
        <v>ŽB</v>
      </c>
      <c r="H45" s="24">
        <f>Kategorie!H64</f>
        <v>0.03892361111111111</v>
      </c>
      <c r="I45" s="18">
        <f>Kategorie!I64</f>
        <v>14</v>
      </c>
      <c r="J45" s="26">
        <f>Kategorie!K64</f>
        <v>0.003892361111111111</v>
      </c>
      <c r="K45" s="26">
        <f>H45-$H$4</f>
        <v>0.013773148148148149</v>
      </c>
      <c r="L45" s="36">
        <f>ROUND((K45/J45*1000),0)</f>
        <v>3539</v>
      </c>
    </row>
    <row r="46" spans="1:12" ht="12.75">
      <c r="A46" s="18">
        <f>ROW(C43)</f>
        <v>43</v>
      </c>
      <c r="B46" s="34">
        <f>Kategorie!B20</f>
        <v>14</v>
      </c>
      <c r="C46" s="22" t="str">
        <f>Kategorie!C20</f>
        <v>Přibil</v>
      </c>
      <c r="D46" s="22" t="str">
        <f>Kategorie!D20</f>
        <v>Petr</v>
      </c>
      <c r="E46" s="35" t="str">
        <f>Kategorie!E20</f>
        <v>Znojmo</v>
      </c>
      <c r="F46" s="22">
        <f>Kategorie!F20</f>
        <v>1992</v>
      </c>
      <c r="G46" s="27" t="str">
        <f>Kategorie!G20</f>
        <v>MA</v>
      </c>
      <c r="H46" s="24">
        <f>Kategorie!H20</f>
        <v>0.03900462962962963</v>
      </c>
      <c r="I46" s="18">
        <f>Kategorie!I20</f>
        <v>5</v>
      </c>
      <c r="J46" s="26">
        <f>Kategorie!K20</f>
        <v>0.003900462962962963</v>
      </c>
      <c r="K46" s="26">
        <f>H46-$H$4</f>
        <v>0.013854166666666671</v>
      </c>
      <c r="L46" s="36">
        <f>ROUND((K46/J46*1000),0)</f>
        <v>3552</v>
      </c>
    </row>
    <row r="47" spans="1:12" ht="12.75">
      <c r="A47" s="18">
        <f>ROW(C44)</f>
        <v>44</v>
      </c>
      <c r="B47" s="34">
        <f>Kategorie!B43</f>
        <v>54</v>
      </c>
      <c r="C47" s="22" t="str">
        <f>Kategorie!C43</f>
        <v>Danielovič</v>
      </c>
      <c r="D47" s="22" t="str">
        <f>Kategorie!D43</f>
        <v>Leo</v>
      </c>
      <c r="E47" s="35" t="str">
        <f>Kategorie!E43</f>
        <v>Hradiště Znojmo</v>
      </c>
      <c r="F47" s="22">
        <f>Kategorie!F43</f>
        <v>1958</v>
      </c>
      <c r="G47" s="27" t="str">
        <f>Kategorie!G43</f>
        <v>MC</v>
      </c>
      <c r="H47" s="24">
        <f>Kategorie!H43</f>
        <v>0.03914351851851852</v>
      </c>
      <c r="I47" s="18">
        <f>Kategorie!I43</f>
        <v>13</v>
      </c>
      <c r="J47" s="26">
        <f>Kategorie!K43</f>
        <v>0.003914351851851852</v>
      </c>
      <c r="K47" s="26">
        <f>H47-$H$4</f>
        <v>0.01399305555555556</v>
      </c>
      <c r="L47" s="36">
        <f>ROUND((K47/J47*1000),0)</f>
        <v>3575</v>
      </c>
    </row>
    <row r="48" spans="1:12" ht="12.75">
      <c r="A48" s="18">
        <f>ROW(C45)</f>
        <v>45</v>
      </c>
      <c r="B48" s="34">
        <f>Kategorie!B58</f>
        <v>4</v>
      </c>
      <c r="C48" s="22" t="str">
        <f>Kategorie!C58</f>
        <v>Klušáková</v>
      </c>
      <c r="D48" s="22" t="str">
        <f>Kategorie!D58</f>
        <v>Monika</v>
      </c>
      <c r="E48" s="35">
        <f>Kategorie!E58</f>
        <v>0</v>
      </c>
      <c r="F48" s="22">
        <f>Kategorie!F58</f>
        <v>1986</v>
      </c>
      <c r="G48" s="27" t="str">
        <f>Kategorie!G58</f>
        <v>ŽA</v>
      </c>
      <c r="H48" s="24">
        <f>Kategorie!H58</f>
        <v>0.03957175925925926</v>
      </c>
      <c r="I48" s="18">
        <f>Kategorie!I58</f>
        <v>13</v>
      </c>
      <c r="J48" s="26">
        <f>Kategorie!K58</f>
        <v>0.003957175925925926</v>
      </c>
      <c r="K48" s="26">
        <f>H48-$H$4</f>
        <v>0.014421296296296297</v>
      </c>
      <c r="L48" s="36">
        <f>ROUND((K48/J48*1000),0)</f>
        <v>3644</v>
      </c>
    </row>
    <row r="49" spans="1:12" ht="12.75">
      <c r="A49" s="18">
        <f>ROW(C46)</f>
        <v>46</v>
      </c>
      <c r="B49" s="34">
        <f>Kategorie!B21</f>
        <v>57</v>
      </c>
      <c r="C49" s="22" t="str">
        <f>Kategorie!C21</f>
        <v>Malaga</v>
      </c>
      <c r="D49" s="22" t="str">
        <f>Kategorie!D21</f>
        <v>Zdeněk</v>
      </c>
      <c r="E49" s="35" t="str">
        <f>Kategorie!E21</f>
        <v>Znojmo</v>
      </c>
      <c r="F49" s="22">
        <f>Kategorie!F21</f>
        <v>1983</v>
      </c>
      <c r="G49" s="27" t="str">
        <f>Kategorie!G21</f>
        <v>MA</v>
      </c>
      <c r="H49" s="24">
        <f>Kategorie!H21</f>
        <v>0.04024305555555555</v>
      </c>
      <c r="I49" s="18">
        <f>Kategorie!I21</f>
        <v>4</v>
      </c>
      <c r="J49" s="26">
        <f>Kategorie!K21</f>
        <v>0.004024305555555555</v>
      </c>
      <c r="K49" s="26">
        <f>H49-$H$4</f>
        <v>0.015092592592592591</v>
      </c>
      <c r="L49" s="36">
        <f>ROUND((K49/J49*1000),0)</f>
        <v>3750</v>
      </c>
    </row>
    <row r="50" spans="1:12" ht="12.75">
      <c r="A50" s="18">
        <f>ROW(C47)</f>
        <v>47</v>
      </c>
      <c r="B50" s="34">
        <f>Kategorie!B22</f>
        <v>11</v>
      </c>
      <c r="C50" s="22" t="str">
        <f>Kategorie!C22</f>
        <v>Hubáček</v>
      </c>
      <c r="D50" s="22" t="str">
        <f>Kategorie!D22</f>
        <v>Radim</v>
      </c>
      <c r="E50" s="35" t="str">
        <f>Kategorie!E22</f>
        <v>Popocatepetl Znojmo</v>
      </c>
      <c r="F50" s="22">
        <f>Kategorie!F22</f>
        <v>1982</v>
      </c>
      <c r="G50" s="27" t="str">
        <f>Kategorie!G22</f>
        <v>MA</v>
      </c>
      <c r="H50" s="24">
        <f>Kategorie!H22</f>
        <v>0.040254629629629626</v>
      </c>
      <c r="I50" s="18">
        <f>Kategorie!I22</f>
        <v>3</v>
      </c>
      <c r="J50" s="26">
        <f>Kategorie!K22</f>
        <v>0.0040254629629629625</v>
      </c>
      <c r="K50" s="26">
        <f>H50-$H$4</f>
        <v>0.015104166666666665</v>
      </c>
      <c r="L50" s="36">
        <f>ROUND((K50/J50*1000),0)</f>
        <v>3752</v>
      </c>
    </row>
    <row r="51" spans="1:12" ht="12.75">
      <c r="A51" s="18">
        <f>ROW(C48)</f>
        <v>48</v>
      </c>
      <c r="B51" s="34">
        <f>Kategorie!B53</f>
        <v>10</v>
      </c>
      <c r="C51" s="22" t="str">
        <f>Kategorie!C53</f>
        <v>Hána </v>
      </c>
      <c r="D51" s="22" t="str">
        <f>Kategorie!D53</f>
        <v>Květoslav</v>
      </c>
      <c r="E51" s="35" t="str">
        <f>Kategorie!E53</f>
        <v>Svatobořice, Mistřín</v>
      </c>
      <c r="F51" s="22">
        <f>Kategorie!F53</f>
        <v>1937</v>
      </c>
      <c r="G51" s="27" t="str">
        <f>Kategorie!G53</f>
        <v>ME</v>
      </c>
      <c r="H51" s="24">
        <f>Kategorie!H53</f>
        <v>0.04047453703703704</v>
      </c>
      <c r="I51" s="18">
        <f>Kategorie!I53</f>
        <v>30</v>
      </c>
      <c r="J51" s="26">
        <f>Kategorie!K53</f>
        <v>0.004047453703703704</v>
      </c>
      <c r="K51" s="26">
        <f>H51-$H$4</f>
        <v>0.015324074074074077</v>
      </c>
      <c r="L51" s="36">
        <f>ROUND((K51/J51*1000),0)</f>
        <v>3786</v>
      </c>
    </row>
    <row r="52" spans="1:12" ht="12.75">
      <c r="A52" s="18">
        <f>ROW(C49)</f>
        <v>49</v>
      </c>
      <c r="B52" s="34">
        <f>Kategorie!B33</f>
        <v>6</v>
      </c>
      <c r="C52" s="22" t="str">
        <f>Kategorie!C33</f>
        <v>Halbrštat</v>
      </c>
      <c r="D52" s="22" t="str">
        <f>Kategorie!D33</f>
        <v>Petr</v>
      </c>
      <c r="E52" s="35" t="str">
        <f>Kategorie!E33</f>
        <v>TK Znojmo</v>
      </c>
      <c r="F52" s="22">
        <f>Kategorie!F33</f>
        <v>1967</v>
      </c>
      <c r="G52" s="27" t="str">
        <f>Kategorie!G33</f>
        <v>MB</v>
      </c>
      <c r="H52" s="24">
        <f>Kategorie!H33</f>
        <v>0.042777777777777776</v>
      </c>
      <c r="I52" s="18">
        <f>Kategorie!I33</f>
        <v>12</v>
      </c>
      <c r="J52" s="26">
        <f>Kategorie!K33</f>
        <v>0.004277777777777778</v>
      </c>
      <c r="K52" s="26">
        <f>H52-$H$4</f>
        <v>0.017627314814814814</v>
      </c>
      <c r="L52" s="36">
        <f>ROUND((K52/J52*1000),0)</f>
        <v>4121</v>
      </c>
    </row>
    <row r="53" spans="1:12" ht="12.75">
      <c r="A53" s="18">
        <f>ROW(C50)</f>
        <v>50</v>
      </c>
      <c r="B53" s="34">
        <f>Kategorie!B23</f>
        <v>21</v>
      </c>
      <c r="C53" s="22" t="str">
        <f>Kategorie!C23</f>
        <v>Zepletal</v>
      </c>
      <c r="D53" s="22" t="str">
        <f>Kategorie!D23</f>
        <v>Ladislav</v>
      </c>
      <c r="E53" s="35" t="str">
        <f>Kategorie!E23</f>
        <v>Nutrilite</v>
      </c>
      <c r="F53" s="22">
        <f>Kategorie!F23</f>
        <v>1979</v>
      </c>
      <c r="G53" s="27" t="str">
        <f>Kategorie!G23</f>
        <v>MA</v>
      </c>
      <c r="H53" s="24">
        <f>Kategorie!H23</f>
        <v>0.04392361111111111</v>
      </c>
      <c r="I53" s="18">
        <f>Kategorie!I23</f>
        <v>2</v>
      </c>
      <c r="J53" s="26">
        <f>Kategorie!K23</f>
        <v>0.004392361111111111</v>
      </c>
      <c r="K53" s="26">
        <f>H53-$H$4</f>
        <v>0.018773148148148146</v>
      </c>
      <c r="L53" s="36">
        <f>ROUND((K53/J53*1000),0)</f>
        <v>4274</v>
      </c>
    </row>
    <row r="54" spans="1:12" ht="12.75">
      <c r="A54" s="18">
        <f>ROW(C51)</f>
        <v>51</v>
      </c>
      <c r="B54" s="34">
        <f>Kategorie!B50</f>
        <v>55</v>
      </c>
      <c r="C54" s="22" t="str">
        <f>Kategorie!C50</f>
        <v>Janek</v>
      </c>
      <c r="D54" s="22" t="str">
        <f>Kategorie!D50</f>
        <v>Zdeněk</v>
      </c>
      <c r="E54" s="35" t="str">
        <f>Kategorie!E50</f>
        <v>Žabčice</v>
      </c>
      <c r="F54" s="22">
        <f>Kategorie!F50</f>
        <v>1946</v>
      </c>
      <c r="G54" s="27" t="str">
        <f>Kategorie!G50</f>
        <v>MD</v>
      </c>
      <c r="H54" s="24">
        <f>Kategorie!H50</f>
        <v>0.044097222222222225</v>
      </c>
      <c r="I54" s="18">
        <f>Kategorie!I50</f>
        <v>15</v>
      </c>
      <c r="J54" s="26">
        <f>Kategorie!K50</f>
        <v>0.004409722222222223</v>
      </c>
      <c r="K54" s="26">
        <f>H54-$H$4</f>
        <v>0.018946759259259264</v>
      </c>
      <c r="L54" s="36">
        <f>ROUND((K54/J54*1000),0)</f>
        <v>4297</v>
      </c>
    </row>
    <row r="55" spans="1:12" ht="12.75">
      <c r="A55" s="18">
        <f>ROW(C52)</f>
        <v>52</v>
      </c>
      <c r="B55" s="34">
        <f>Kategorie!B51</f>
        <v>35</v>
      </c>
      <c r="C55" s="22" t="str">
        <f>Kategorie!C51</f>
        <v>Novák</v>
      </c>
      <c r="D55" s="22" t="str">
        <f>Kategorie!D51</f>
        <v>Bohumil</v>
      </c>
      <c r="E55" s="35" t="str">
        <f>Kategorie!E51</f>
        <v>Běžec Vysočiny Jihlava</v>
      </c>
      <c r="F55" s="22">
        <f>Kategorie!F51</f>
        <v>1947</v>
      </c>
      <c r="G55" s="27" t="str">
        <f>Kategorie!G51</f>
        <v>MD</v>
      </c>
      <c r="H55" s="24">
        <f>Kategorie!H51</f>
        <v>0.044224537037037034</v>
      </c>
      <c r="I55" s="18">
        <f>Kategorie!I51</f>
        <v>14</v>
      </c>
      <c r="J55" s="26">
        <f>Kategorie!K51</f>
        <v>0.004422453703703704</v>
      </c>
      <c r="K55" s="26">
        <f>H55-$H$4</f>
        <v>0.019074074074074073</v>
      </c>
      <c r="L55" s="36">
        <f>ROUND((K55/J55*1000),0)</f>
        <v>4313</v>
      </c>
    </row>
    <row r="56" spans="1:12" ht="12.75">
      <c r="A56" s="18">
        <f>ROW(C53)</f>
        <v>53</v>
      </c>
      <c r="B56" s="34">
        <f>Kategorie!B34</f>
        <v>37</v>
      </c>
      <c r="C56" s="22" t="str">
        <f>Kategorie!C34</f>
        <v>Medek</v>
      </c>
      <c r="D56" s="22" t="str">
        <f>Kategorie!D34</f>
        <v>Ivo</v>
      </c>
      <c r="E56" s="35" t="str">
        <f>Kategorie!E34</f>
        <v>TJ Hodonice</v>
      </c>
      <c r="F56" s="22">
        <f>Kategorie!F34</f>
        <v>1963</v>
      </c>
      <c r="G56" s="27" t="str">
        <f>Kategorie!G34</f>
        <v>MB</v>
      </c>
      <c r="H56" s="24">
        <f>Kategorie!H34</f>
        <v>0.04569444444444445</v>
      </c>
      <c r="I56" s="18">
        <f>Kategorie!I34</f>
        <v>11</v>
      </c>
      <c r="J56" s="26">
        <f>Kategorie!K34</f>
        <v>0.0045694444444444446</v>
      </c>
      <c r="K56" s="26">
        <f>H56-$H$4</f>
        <v>0.020543981481481486</v>
      </c>
      <c r="L56" s="36">
        <f>ROUND((K56/J56*1000),0)</f>
        <v>4496</v>
      </c>
    </row>
    <row r="57" spans="1:12" ht="12.75">
      <c r="A57" s="18">
        <f>ROW(C54)</f>
        <v>54</v>
      </c>
      <c r="B57" s="34">
        <f>Kategorie!B59</f>
        <v>31</v>
      </c>
      <c r="C57" s="22" t="str">
        <f>Kategorie!C59</f>
        <v>Kinská</v>
      </c>
      <c r="D57" s="22" t="str">
        <f>Kategorie!D59</f>
        <v>Lucie</v>
      </c>
      <c r="E57" s="35" t="str">
        <f>Kategorie!E59</f>
        <v>SK Jihlava</v>
      </c>
      <c r="F57" s="22">
        <f>Kategorie!F59</f>
        <v>1984</v>
      </c>
      <c r="G57" s="27" t="str">
        <f>Kategorie!G59</f>
        <v>ŽA</v>
      </c>
      <c r="H57" s="24">
        <f>Kategorie!H59</f>
        <v>0.051724537037037034</v>
      </c>
      <c r="I57" s="18">
        <f>Kategorie!I59</f>
        <v>12</v>
      </c>
      <c r="J57" s="26">
        <f>Kategorie!K59</f>
        <v>0.005172453703703703</v>
      </c>
      <c r="K57" s="26">
        <f>H57-$H$4</f>
        <v>0.026574074074074073</v>
      </c>
      <c r="L57" s="36">
        <f>ROUND((K57/J57*1000),0)</f>
        <v>5138</v>
      </c>
    </row>
    <row r="58" spans="1:12" ht="12.75">
      <c r="A58" s="18">
        <f>ROW(C55)</f>
        <v>55</v>
      </c>
      <c r="B58" s="34">
        <f>Kategorie!B65</f>
        <v>40</v>
      </c>
      <c r="C58" s="22" t="str">
        <f>Kategorie!C65</f>
        <v>Požgayová</v>
      </c>
      <c r="D58" s="22" t="str">
        <f>Kategorie!D65</f>
        <v>Jana</v>
      </c>
      <c r="E58" s="35" t="str">
        <f>Kategorie!E65</f>
        <v>Bonbon Praha</v>
      </c>
      <c r="F58" s="22">
        <f>Kategorie!F65</f>
        <v>1955</v>
      </c>
      <c r="G58" s="27" t="str">
        <f>Kategorie!G65</f>
        <v>ŽB</v>
      </c>
      <c r="H58" s="24">
        <f>Kategorie!H65</f>
        <v>0.05489583333333333</v>
      </c>
      <c r="I58" s="18">
        <f>Kategorie!I65</f>
        <v>11</v>
      </c>
      <c r="J58" s="26">
        <f>Kategorie!K65</f>
        <v>0.005489583333333333</v>
      </c>
      <c r="K58" s="26">
        <f>H58-$H$4</f>
        <v>0.02974537037037037</v>
      </c>
      <c r="L58" s="36">
        <f>ROUND((K58/J58*1000),0)</f>
        <v>5419</v>
      </c>
    </row>
    <row r="59" spans="1:12" ht="12.75">
      <c r="A59" s="18">
        <f>ROW(C56)</f>
        <v>56</v>
      </c>
      <c r="B59" s="34">
        <f>Kategorie!B66</f>
        <v>15</v>
      </c>
      <c r="C59" s="22" t="str">
        <f>Kategorie!C66</f>
        <v>Martincová</v>
      </c>
      <c r="D59" s="22" t="str">
        <f>Kategorie!D66</f>
        <v>Ivana</v>
      </c>
      <c r="E59" s="35" t="str">
        <f>Kategorie!E66</f>
        <v>Moravská Slavia Brno</v>
      </c>
      <c r="F59" s="22">
        <f>Kategorie!F66</f>
        <v>1963</v>
      </c>
      <c r="G59" s="27" t="str">
        <f>Kategorie!G66</f>
        <v>ŽB</v>
      </c>
      <c r="H59" s="37" t="str">
        <f>Kategorie!H66</f>
        <v>DNF</v>
      </c>
      <c r="I59" s="18">
        <f>Kategorie!I66</f>
        <v>0</v>
      </c>
      <c r="J59" s="26" t="str">
        <f>Kategorie!K66</f>
        <v> </v>
      </c>
      <c r="K59" s="26">
        <f>H59-$H$4</f>
        <v>-0.02515046296296296</v>
      </c>
      <c r="L59" s="36" t="s">
        <v>1</v>
      </c>
    </row>
    <row r="60" spans="1:12" ht="15">
      <c r="A60" s="6" t="s">
        <v>209</v>
      </c>
      <c r="B60" s="7"/>
      <c r="C60" s="7"/>
      <c r="D60" s="7"/>
      <c r="E60" s="7"/>
      <c r="F60" s="7"/>
      <c r="G60" s="7"/>
      <c r="H60" s="4">
        <f>Kategorie!H67</f>
        <v>5</v>
      </c>
      <c r="I60" s="38" t="s">
        <v>0</v>
      </c>
      <c r="J60" s="8"/>
      <c r="K60" s="9"/>
      <c r="L60" s="6"/>
    </row>
    <row r="61" spans="1:12" ht="12.75">
      <c r="A61" s="18">
        <f>ROW(C1)</f>
        <v>1</v>
      </c>
      <c r="B61" s="34">
        <f>Kategorie!B70</f>
        <v>186</v>
      </c>
      <c r="C61" s="22" t="str">
        <f>Kategorie!C70</f>
        <v>Kučera</v>
      </c>
      <c r="D61" s="22" t="str">
        <f>Kategorie!D70</f>
        <v>Jan </v>
      </c>
      <c r="E61" s="22" t="str">
        <f>Kategorie!E70</f>
        <v>TK Moravské Budějovice</v>
      </c>
      <c r="F61" s="22">
        <f>Kategorie!F70</f>
        <v>1981</v>
      </c>
      <c r="G61" s="27" t="str">
        <f>Kategorie!G70</f>
        <v>HM</v>
      </c>
      <c r="H61" s="39">
        <f>Kategorie!H70</f>
        <v>0.015104166666666667</v>
      </c>
      <c r="I61" s="18">
        <f>Kategorie!I70</f>
        <v>0</v>
      </c>
      <c r="J61" s="26">
        <f>Kategorie!K70</f>
        <v>0.0030208333333333333</v>
      </c>
      <c r="K61" s="26">
        <f>H61-$H$61</f>
        <v>0</v>
      </c>
      <c r="L61" s="36">
        <f>ROUND((K61/J61*1000),0)</f>
        <v>0</v>
      </c>
    </row>
    <row r="62" spans="1:12" ht="12.75">
      <c r="A62" s="18">
        <f>ROW(C2)</f>
        <v>2</v>
      </c>
      <c r="B62" s="34">
        <f>Kategorie!B71</f>
        <v>185</v>
      </c>
      <c r="C62" s="22" t="str">
        <f>Kategorie!C71</f>
        <v>Vajčner</v>
      </c>
      <c r="D62" s="22" t="str">
        <f>Kategorie!D71</f>
        <v>Martin</v>
      </c>
      <c r="E62" s="22" t="str">
        <f>Kategorie!E71</f>
        <v>TJ Znojmo</v>
      </c>
      <c r="F62" s="22">
        <f>Kategorie!F71</f>
        <v>1986</v>
      </c>
      <c r="G62" s="27" t="str">
        <f>Kategorie!G71</f>
        <v>HM</v>
      </c>
      <c r="H62" s="39">
        <f>Kategorie!H71</f>
        <v>0.01599537037037037</v>
      </c>
      <c r="I62" s="18">
        <f>Kategorie!I71</f>
        <v>0</v>
      </c>
      <c r="J62" s="26">
        <f>Kategorie!K71</f>
        <v>0.0031990740740740742</v>
      </c>
      <c r="K62" s="26">
        <f>H62-$H$61</f>
        <v>0.0008912037037037048</v>
      </c>
      <c r="L62" s="36">
        <f>ROUND((K62/J62*1000),0)</f>
        <v>279</v>
      </c>
    </row>
    <row r="63" spans="1:12" ht="12.75">
      <c r="A63" s="18">
        <f>ROW(C3)</f>
        <v>3</v>
      </c>
      <c r="B63" s="34">
        <f>Kategorie!B81</f>
        <v>190</v>
      </c>
      <c r="C63" s="22" t="str">
        <f>Kategorie!C81</f>
        <v>Klepalová</v>
      </c>
      <c r="D63" s="22" t="str">
        <f>Kategorie!D81</f>
        <v>Kamila</v>
      </c>
      <c r="E63" s="22" t="str">
        <f>Kategorie!E81</f>
        <v>JAC Brno</v>
      </c>
      <c r="F63" s="22">
        <f>Kategorie!F81</f>
        <v>1996</v>
      </c>
      <c r="G63" s="27" t="str">
        <f>Kategorie!G81</f>
        <v>HŽ</v>
      </c>
      <c r="H63" s="39">
        <f>Kategorie!H81</f>
        <v>0.01775462962962963</v>
      </c>
      <c r="I63" s="18">
        <f>Kategorie!I81</f>
        <v>0</v>
      </c>
      <c r="J63" s="26">
        <f>Kategorie!K81</f>
        <v>0.003550925925925926</v>
      </c>
      <c r="K63" s="26">
        <f>H63-$H$61</f>
        <v>0.002650462962962964</v>
      </c>
      <c r="L63" s="36">
        <f>ROUND((K63/J63*1000),0)</f>
        <v>746</v>
      </c>
    </row>
    <row r="64" spans="1:12" ht="12.75">
      <c r="A64" s="18">
        <f>ROW(C4)</f>
        <v>4</v>
      </c>
      <c r="B64" s="34">
        <f>Kategorie!B82</f>
        <v>41</v>
      </c>
      <c r="C64" s="22" t="str">
        <f>Kategorie!C82</f>
        <v>Sivila</v>
      </c>
      <c r="D64" s="22" t="str">
        <f>Kategorie!D82</f>
        <v>Shannon</v>
      </c>
      <c r="E64" s="22" t="str">
        <f>Kategorie!E82</f>
        <v>TJ Znojmo</v>
      </c>
      <c r="F64" s="22">
        <f>Kategorie!F82</f>
        <v>1997</v>
      </c>
      <c r="G64" s="27" t="str">
        <f>Kategorie!G82</f>
        <v>HŽ</v>
      </c>
      <c r="H64" s="39">
        <f>Kategorie!H82</f>
        <v>0.017800925925925925</v>
      </c>
      <c r="I64" s="18">
        <f>Kategorie!I82</f>
        <v>0</v>
      </c>
      <c r="J64" s="26">
        <f>Kategorie!K82</f>
        <v>0.003560185185185185</v>
      </c>
      <c r="K64" s="26">
        <f>H64-$H$61</f>
        <v>0.002696759259259258</v>
      </c>
      <c r="L64" s="36">
        <f>ROUND((K64/J64*1000),0)</f>
        <v>757</v>
      </c>
    </row>
    <row r="65" spans="1:12" ht="12.75">
      <c r="A65" s="18">
        <f>ROW(C5)</f>
        <v>5</v>
      </c>
      <c r="B65" s="34">
        <f>Kategorie!B72</f>
        <v>199</v>
      </c>
      <c r="C65" s="22" t="str">
        <f>Kategorie!C72</f>
        <v>Antoš </v>
      </c>
      <c r="D65" s="22" t="str">
        <f>Kategorie!D72</f>
        <v>Jakub</v>
      </c>
      <c r="E65" s="22" t="str">
        <f>Kategorie!E72</f>
        <v>Uni BRNO</v>
      </c>
      <c r="F65" s="22">
        <f>Kategorie!F72</f>
        <v>1964</v>
      </c>
      <c r="G65" s="27" t="str">
        <f>Kategorie!G72</f>
        <v>HM</v>
      </c>
      <c r="H65" s="39">
        <f>Kategorie!H72</f>
        <v>0.018900462962962963</v>
      </c>
      <c r="I65" s="18">
        <f>Kategorie!I72</f>
        <v>0</v>
      </c>
      <c r="J65" s="26">
        <f>Kategorie!K72</f>
        <v>0.0037800925925925927</v>
      </c>
      <c r="K65" s="26">
        <f>H65-$H$61</f>
        <v>0.003796296296296296</v>
      </c>
      <c r="L65" s="36">
        <f>ROUND((K65/J65*1000),0)</f>
        <v>1004</v>
      </c>
    </row>
    <row r="66" spans="1:12" ht="12.75">
      <c r="A66" s="18">
        <f>ROW(C6)</f>
        <v>6</v>
      </c>
      <c r="B66" s="34">
        <f>Kategorie!B83</f>
        <v>198</v>
      </c>
      <c r="C66" s="22" t="str">
        <f>Kategorie!C83</f>
        <v>Antošová</v>
      </c>
      <c r="D66" s="22" t="str">
        <f>Kategorie!D83</f>
        <v>Irena</v>
      </c>
      <c r="E66" s="22" t="str">
        <f>Kategorie!E83</f>
        <v>Moravská Slávie</v>
      </c>
      <c r="F66" s="22">
        <f>Kategorie!F83</f>
        <v>1967</v>
      </c>
      <c r="G66" s="27" t="str">
        <f>Kategorie!G83</f>
        <v>HŽ</v>
      </c>
      <c r="H66" s="39">
        <f>Kategorie!H83</f>
        <v>0.018900462962962963</v>
      </c>
      <c r="I66" s="18">
        <f>Kategorie!I83</f>
        <v>0</v>
      </c>
      <c r="J66" s="26">
        <f>Kategorie!K83</f>
        <v>0.0037800925925925927</v>
      </c>
      <c r="K66" s="26">
        <f>H66-$H$61</f>
        <v>0.003796296296296296</v>
      </c>
      <c r="L66" s="36">
        <f>ROUND((K66/J66*1000),0)</f>
        <v>1004</v>
      </c>
    </row>
    <row r="67" spans="1:12" ht="12.75">
      <c r="A67" s="18">
        <f>ROW(C7)</f>
        <v>7</v>
      </c>
      <c r="B67" s="34">
        <f>Kategorie!B73</f>
        <v>189</v>
      </c>
      <c r="C67" s="22" t="str">
        <f>Kategorie!C73</f>
        <v>Puchner</v>
      </c>
      <c r="D67" s="22" t="str">
        <f>Kategorie!D73</f>
        <v>Josef</v>
      </c>
      <c r="E67" s="22" t="str">
        <f>Kategorie!E73</f>
        <v>Znojmo</v>
      </c>
      <c r="F67" s="22">
        <f>Kategorie!F73</f>
        <v>1950</v>
      </c>
      <c r="G67" s="27" t="str">
        <f>Kategorie!G73</f>
        <v>HM</v>
      </c>
      <c r="H67" s="39">
        <f>Kategorie!H73</f>
        <v>0.022916666666666665</v>
      </c>
      <c r="I67" s="18">
        <f>Kategorie!I73</f>
        <v>0</v>
      </c>
      <c r="J67" s="26">
        <f>Kategorie!K73</f>
        <v>0.004583333333333333</v>
      </c>
      <c r="K67" s="26">
        <f>H67-$H$61</f>
        <v>0.007812499999999998</v>
      </c>
      <c r="L67" s="36">
        <f>ROUND((K67/J67*1000),0)</f>
        <v>1705</v>
      </c>
    </row>
    <row r="68" spans="1:12" ht="12.75">
      <c r="A68" s="18">
        <f>ROW(C8)</f>
        <v>8</v>
      </c>
      <c r="B68" s="34">
        <f>Kategorie!B74</f>
        <v>197</v>
      </c>
      <c r="C68" s="22" t="str">
        <f>Kategorie!C74</f>
        <v>Havlík</v>
      </c>
      <c r="D68" s="22" t="str">
        <f>Kategorie!D74</f>
        <v>Miroslav</v>
      </c>
      <c r="E68" s="22" t="str">
        <f>Kategorie!E74</f>
        <v>Jihlava</v>
      </c>
      <c r="F68" s="22">
        <f>Kategorie!F74</f>
        <v>1964</v>
      </c>
      <c r="G68" s="27" t="str">
        <f>Kategorie!G74</f>
        <v>HM</v>
      </c>
      <c r="H68" s="39">
        <f>Kategorie!H74</f>
        <v>0.023194444444444445</v>
      </c>
      <c r="I68" s="18">
        <f>Kategorie!I74</f>
        <v>0</v>
      </c>
      <c r="J68" s="26">
        <f>Kategorie!K74</f>
        <v>0.004638888888888889</v>
      </c>
      <c r="K68" s="26">
        <f>H68-$H$61</f>
        <v>0.008090277777777778</v>
      </c>
      <c r="L68" s="36">
        <f>ROUND((K68/J68*1000),0)</f>
        <v>1744</v>
      </c>
    </row>
    <row r="69" spans="1:12" ht="12.75">
      <c r="A69" s="18">
        <f>ROW(C9)</f>
        <v>9</v>
      </c>
      <c r="B69" s="34">
        <f>Kategorie!B75</f>
        <v>193</v>
      </c>
      <c r="C69" s="22" t="str">
        <f>Kategorie!C75</f>
        <v>Zvarik</v>
      </c>
      <c r="D69" s="22" t="str">
        <f>Kategorie!D75</f>
        <v>Tomáš</v>
      </c>
      <c r="E69" s="22" t="str">
        <f>Kategorie!E75</f>
        <v>Košice</v>
      </c>
      <c r="F69" s="22">
        <f>Kategorie!F75</f>
        <v>1977</v>
      </c>
      <c r="G69" s="27" t="str">
        <f>Kategorie!G75</f>
        <v>HM</v>
      </c>
      <c r="H69" s="39">
        <f>Kategorie!H75</f>
        <v>0.023483796296296298</v>
      </c>
      <c r="I69" s="18">
        <f>Kategorie!I75</f>
        <v>0</v>
      </c>
      <c r="J69" s="26">
        <f>Kategorie!K75</f>
        <v>0.00469675925925926</v>
      </c>
      <c r="K69" s="26">
        <f>H69-$H$61</f>
        <v>0.008379629629629631</v>
      </c>
      <c r="L69" s="36">
        <f>ROUND((K69/J69*1000),0)</f>
        <v>1784</v>
      </c>
    </row>
    <row r="70" spans="1:12" ht="12.75">
      <c r="A70" s="18">
        <f>ROW(C10)</f>
        <v>10</v>
      </c>
      <c r="B70" s="34">
        <f>Kategorie!B84</f>
        <v>194</v>
      </c>
      <c r="C70" s="22" t="str">
        <f>Kategorie!C84</f>
        <v>Březinová</v>
      </c>
      <c r="D70" s="22" t="str">
        <f>Kategorie!D84</f>
        <v>Hana</v>
      </c>
      <c r="E70" s="22" t="str">
        <f>Kategorie!E84</f>
        <v>Znojmo</v>
      </c>
      <c r="F70" s="22">
        <f>Kategorie!F84</f>
        <v>1984</v>
      </c>
      <c r="G70" s="27" t="str">
        <f>Kategorie!G84</f>
        <v>HŽ</v>
      </c>
      <c r="H70" s="39">
        <f>Kategorie!H84</f>
        <v>0.02349537037037037</v>
      </c>
      <c r="I70" s="18">
        <f>Kategorie!I84</f>
        <v>0</v>
      </c>
      <c r="J70" s="26">
        <f>Kategorie!K84</f>
        <v>0.004699074074074074</v>
      </c>
      <c r="K70" s="26">
        <f>H70-$H$61</f>
        <v>0.008391203703703705</v>
      </c>
      <c r="L70" s="36">
        <f>ROUND((K70/J70*1000),0)</f>
        <v>1786</v>
      </c>
    </row>
    <row r="71" spans="1:12" ht="12.75">
      <c r="A71" s="18">
        <f>ROW(C11)</f>
        <v>11</v>
      </c>
      <c r="B71" s="34">
        <f>Kategorie!B76</f>
        <v>188</v>
      </c>
      <c r="C71" s="22" t="str">
        <f>Kategorie!C76</f>
        <v>Vajčner</v>
      </c>
      <c r="D71" s="22" t="str">
        <f>Kategorie!D76</f>
        <v>Jan </v>
      </c>
      <c r="E71" s="22" t="str">
        <f>Kategorie!E76</f>
        <v>Cialfo-Znovín</v>
      </c>
      <c r="F71" s="22">
        <f>Kategorie!F76</f>
        <v>1977</v>
      </c>
      <c r="G71" s="27" t="str">
        <f>Kategorie!G76</f>
        <v>HM</v>
      </c>
      <c r="H71" s="39">
        <f>Kategorie!H76</f>
        <v>0.023622685185185184</v>
      </c>
      <c r="I71" s="18">
        <f>Kategorie!I76</f>
        <v>0</v>
      </c>
      <c r="J71" s="26">
        <f>Kategorie!K76</f>
        <v>0.004724537037037037</v>
      </c>
      <c r="K71" s="26">
        <f>H71-$H$61</f>
        <v>0.008518518518518517</v>
      </c>
      <c r="L71" s="36">
        <f>ROUND((K71/J71*1000),0)</f>
        <v>1803</v>
      </c>
    </row>
    <row r="72" spans="1:12" ht="12.75">
      <c r="A72" s="18">
        <f>ROW(C12)</f>
        <v>12</v>
      </c>
      <c r="B72" s="34">
        <f>Kategorie!B85</f>
        <v>195</v>
      </c>
      <c r="C72" s="22" t="str">
        <f>Kategorie!C85</f>
        <v>Veselá</v>
      </c>
      <c r="D72" s="22" t="str">
        <f>Kategorie!D85</f>
        <v>Hana</v>
      </c>
      <c r="E72" s="22" t="str">
        <f>Kategorie!E85</f>
        <v>Znojmo</v>
      </c>
      <c r="F72" s="22">
        <f>Kategorie!F85</f>
        <v>1982</v>
      </c>
      <c r="G72" s="27" t="str">
        <f>Kategorie!G85</f>
        <v>HŽ</v>
      </c>
      <c r="H72" s="39">
        <f>Kategorie!H85</f>
        <v>0.023796296296296298</v>
      </c>
      <c r="I72" s="18">
        <f>Kategorie!I85</f>
        <v>0</v>
      </c>
      <c r="J72" s="26">
        <f>Kategorie!K85</f>
        <v>0.00475925925925926</v>
      </c>
      <c r="K72" s="26">
        <f>H72-$H$61</f>
        <v>0.008692129629629631</v>
      </c>
      <c r="L72" s="36">
        <f>ROUND((K72/J72*1000),0)</f>
        <v>1826</v>
      </c>
    </row>
    <row r="73" spans="1:12" ht="12.75">
      <c r="A73" s="18">
        <f>ROW(C13)</f>
        <v>13</v>
      </c>
      <c r="B73" s="34">
        <f>Kategorie!B77</f>
        <v>200</v>
      </c>
      <c r="C73" s="22" t="str">
        <f>Kategorie!C77</f>
        <v>Marek </v>
      </c>
      <c r="D73" s="22" t="str">
        <f>Kategorie!D77</f>
        <v>Jakub</v>
      </c>
      <c r="E73" s="22" t="str">
        <f>Kategorie!E77</f>
        <v>Popocatepetl Znojmo</v>
      </c>
      <c r="F73" s="22">
        <f>Kategorie!F77</f>
        <v>1999</v>
      </c>
      <c r="G73" s="27" t="str">
        <f>Kategorie!G77</f>
        <v>HM</v>
      </c>
      <c r="H73" s="39">
        <f>Kategorie!H77</f>
        <v>0.024270833333333332</v>
      </c>
      <c r="I73" s="18">
        <f>Kategorie!I77</f>
        <v>0</v>
      </c>
      <c r="J73" s="26">
        <f>Kategorie!K77</f>
        <v>0.004854166666666666</v>
      </c>
      <c r="K73" s="26">
        <f>H73-$H$61</f>
        <v>0.009166666666666665</v>
      </c>
      <c r="L73" s="36">
        <f>ROUND((K73/J73*1000),0)</f>
        <v>1888</v>
      </c>
    </row>
    <row r="74" spans="1:12" ht="12.75">
      <c r="A74" s="18">
        <f>ROW(C14)</f>
        <v>14</v>
      </c>
      <c r="B74" s="34">
        <f>Kategorie!B86</f>
        <v>187</v>
      </c>
      <c r="C74" s="22" t="str">
        <f>Kategorie!C86</f>
        <v>Vocílková</v>
      </c>
      <c r="D74" s="22" t="str">
        <f>Kategorie!D86</f>
        <v>Jana</v>
      </c>
      <c r="E74" s="22" t="str">
        <f>Kategorie!E86</f>
        <v>Citonice</v>
      </c>
      <c r="F74" s="22">
        <f>Kategorie!F86</f>
        <v>1966</v>
      </c>
      <c r="G74" s="27" t="str">
        <f>Kategorie!G86</f>
        <v>HŽ</v>
      </c>
      <c r="H74" s="39">
        <f>Kategorie!H86</f>
        <v>0.024918981481481483</v>
      </c>
      <c r="I74" s="18">
        <f>Kategorie!I86</f>
        <v>0</v>
      </c>
      <c r="J74" s="26">
        <f>Kategorie!K86</f>
        <v>0.004983796296296297</v>
      </c>
      <c r="K74" s="26">
        <f>H74-$H$61</f>
        <v>0.009814814814814816</v>
      </c>
      <c r="L74" s="36">
        <f>ROUND((K74/J74*1000),0)</f>
        <v>1969</v>
      </c>
    </row>
    <row r="75" spans="1:12" ht="12.75">
      <c r="A75" s="18">
        <f>ROW(C15)</f>
        <v>15</v>
      </c>
      <c r="B75" s="34">
        <f>Kategorie!B78</f>
        <v>191</v>
      </c>
      <c r="C75" s="22" t="str">
        <f>Kategorie!C78</f>
        <v>Štola</v>
      </c>
      <c r="D75" s="22" t="str">
        <f>Kategorie!D78</f>
        <v>Luboš</v>
      </c>
      <c r="E75" s="22" t="str">
        <f>Kategorie!E78</f>
        <v>Bermuda Pajzl Znojmo</v>
      </c>
      <c r="F75" s="22">
        <f>Kategorie!F78</f>
        <v>1950</v>
      </c>
      <c r="G75" s="27" t="str">
        <f>Kategorie!G78</f>
        <v>HM</v>
      </c>
      <c r="H75" s="39">
        <f>Kategorie!H78</f>
        <v>0.026863425925925926</v>
      </c>
      <c r="I75" s="18">
        <f>Kategorie!I78</f>
        <v>0</v>
      </c>
      <c r="J75" s="26">
        <f>Kategorie!K78</f>
        <v>0.005372685185185185</v>
      </c>
      <c r="K75" s="26">
        <f>H75-$H$61</f>
        <v>0.01175925925925926</v>
      </c>
      <c r="L75" s="36">
        <f>ROUND((K75/J75*1000),0)</f>
        <v>2189</v>
      </c>
    </row>
    <row r="76" spans="1:12" ht="12.75">
      <c r="A76" s="18">
        <f>ROW(C16)</f>
        <v>16</v>
      </c>
      <c r="B76" s="34">
        <f>Kategorie!B87</f>
        <v>192</v>
      </c>
      <c r="C76" s="22" t="str">
        <f>Kategorie!C87</f>
        <v>Krčmářová</v>
      </c>
      <c r="D76" s="22" t="str">
        <f>Kategorie!D87</f>
        <v>Jana</v>
      </c>
      <c r="E76" s="22" t="str">
        <f>Kategorie!E87</f>
        <v>Znojmo</v>
      </c>
      <c r="F76" s="22">
        <f>Kategorie!F87</f>
        <v>1959</v>
      </c>
      <c r="G76" s="27" t="str">
        <f>Kategorie!G87</f>
        <v>HŽ</v>
      </c>
      <c r="H76" s="39">
        <f>Kategorie!H87</f>
        <v>0.026863425925925926</v>
      </c>
      <c r="I76" s="18">
        <f>Kategorie!I87</f>
        <v>0</v>
      </c>
      <c r="J76" s="26">
        <f>Kategorie!K87</f>
        <v>0.005372685185185185</v>
      </c>
      <c r="K76" s="26">
        <f>H76-$H$61</f>
        <v>0.01175925925925926</v>
      </c>
      <c r="L76" s="36">
        <f>ROUND((K76/J76*1000),0)</f>
        <v>2189</v>
      </c>
    </row>
    <row r="77" spans="1:12" ht="12.75">
      <c r="A77" s="18">
        <f>ROW(C17)</f>
        <v>17</v>
      </c>
      <c r="B77" s="34">
        <f>Kategorie!B79</f>
        <v>196</v>
      </c>
      <c r="C77" s="22" t="str">
        <f>Kategorie!C79</f>
        <v>Odstrčil</v>
      </c>
      <c r="D77" s="22" t="str">
        <f>Kategorie!D79</f>
        <v>Jiří</v>
      </c>
      <c r="E77" s="22" t="str">
        <f>Kategorie!E79</f>
        <v>Popocatepetl Znojmo</v>
      </c>
      <c r="F77" s="22">
        <f>Kategorie!F79</f>
        <v>1987</v>
      </c>
      <c r="G77" s="27" t="str">
        <f>Kategorie!G79</f>
        <v>HM</v>
      </c>
      <c r="H77" s="39">
        <f>Kategorie!H79</f>
        <v>0.03142361111111111</v>
      </c>
      <c r="I77" s="18">
        <f>Kategorie!I79</f>
        <v>0</v>
      </c>
      <c r="J77" s="26">
        <f>Kategorie!K79</f>
        <v>0.006284722222222222</v>
      </c>
      <c r="K77" s="26">
        <f>H77-$H$61</f>
        <v>0.016319444444444442</v>
      </c>
      <c r="L77" s="36">
        <f>ROUND((K77/J77*1000),0)</f>
        <v>2597</v>
      </c>
    </row>
    <row r="78" spans="1:12" ht="12.75">
      <c r="A78" s="18">
        <f>ROW(C18)</f>
        <v>18</v>
      </c>
      <c r="B78" s="34">
        <f>Kategorie!B88</f>
        <v>184</v>
      </c>
      <c r="C78" s="22" t="str">
        <f>Kategorie!C88</f>
        <v>Chudobová </v>
      </c>
      <c r="D78" s="22" t="str">
        <f>Kategorie!D88</f>
        <v>Ema</v>
      </c>
      <c r="E78" s="22" t="str">
        <f>Kategorie!E88</f>
        <v>Znojmo</v>
      </c>
      <c r="F78" s="22">
        <f>Kategorie!F88</f>
        <v>1975</v>
      </c>
      <c r="G78" s="27" t="str">
        <f>Kategorie!G88</f>
        <v>HŽ</v>
      </c>
      <c r="H78" s="39">
        <f>Kategorie!H88</f>
        <v>0.032962962962962965</v>
      </c>
      <c r="I78" s="18">
        <f>Kategorie!I88</f>
        <v>0</v>
      </c>
      <c r="J78" s="26">
        <f>Kategorie!K88</f>
        <v>0.006592592592592593</v>
      </c>
      <c r="K78" s="26">
        <f>H78-$H$61</f>
        <v>0.017858796296296296</v>
      </c>
      <c r="L78" s="36">
        <f>ROUND((K78/J78*1000),0)</f>
        <v>2709</v>
      </c>
    </row>
    <row r="79" spans="1:12" ht="12.75">
      <c r="A79" s="18">
        <f>ROW(C19)</f>
        <v>19</v>
      </c>
      <c r="B79" s="34">
        <f>Kategorie!B89</f>
        <v>183</v>
      </c>
      <c r="C79" s="22" t="str">
        <f>Kategorie!C89</f>
        <v>Svobodová</v>
      </c>
      <c r="D79" s="22" t="str">
        <f>Kategorie!D89</f>
        <v>Věra</v>
      </c>
      <c r="E79" s="22" t="str">
        <f>Kategorie!E89</f>
        <v>Znojmo</v>
      </c>
      <c r="F79" s="22">
        <f>Kategorie!F89</f>
        <v>1978</v>
      </c>
      <c r="G79" s="27" t="str">
        <f>Kategorie!G89</f>
        <v>HŽ</v>
      </c>
      <c r="H79" s="39">
        <f>Kategorie!H89</f>
        <v>0.03302083333333333</v>
      </c>
      <c r="I79" s="18">
        <f>Kategorie!I89</f>
        <v>0</v>
      </c>
      <c r="J79" s="26">
        <f>Kategorie!K89</f>
        <v>0.006604166666666666</v>
      </c>
      <c r="K79" s="26">
        <f>H79-$H$61</f>
        <v>0.017916666666666664</v>
      </c>
      <c r="L79" s="36">
        <f>ROUND((K79/J79*1000),0)</f>
        <v>2713</v>
      </c>
    </row>
  </sheetData>
  <printOptions/>
  <pageMargins left="0.7875" right="0.7875" top="0.7875" bottom="0.7875" header="0.5118055555555555" footer="0.5118055555555555"/>
  <pageSetup fitToHeight="2" fitToWidth="1" horizontalDpi="300" verticalDpi="300" orientation="portrait" paperSize="9"/>
  <rowBreaks count="1" manualBreakCount="1">
    <brk id="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8"/>
  <sheetViews>
    <sheetView view="pageBreakPreview" zoomScale="80" zoomScaleSheetLayoutView="80" workbookViewId="0" topLeftCell="A1">
      <selection activeCell="H30" sqref="H30"/>
    </sheetView>
  </sheetViews>
  <sheetFormatPr defaultColWidth="12.00390625" defaultRowHeight="12.75"/>
  <cols>
    <col min="1" max="1" width="6.75390625" style="0" customWidth="1"/>
    <col min="2" max="2" width="14.00390625" style="0" customWidth="1"/>
    <col min="3" max="3" width="13.25390625" style="0" customWidth="1"/>
    <col min="4" max="4" width="28.375" style="40" customWidth="1"/>
    <col min="5" max="5" width="22.625" style="0" customWidth="1"/>
    <col min="6" max="16384" width="11.625" style="0" customWidth="1"/>
  </cols>
  <sheetData>
    <row r="1" spans="1:5" ht="17.25">
      <c r="A1" s="2" t="str">
        <f>'Absol.poř.'!A1</f>
        <v>10.z. ZBP – Hotel Happy Star cross 23.04.2011</v>
      </c>
      <c r="B1" s="3"/>
      <c r="C1" s="3"/>
      <c r="D1" s="41"/>
      <c r="E1" s="3"/>
    </row>
    <row r="2" spans="1:5" ht="15">
      <c r="A2" s="6" t="s">
        <v>210</v>
      </c>
      <c r="B2" s="7"/>
      <c r="C2" s="7"/>
      <c r="D2" s="7"/>
      <c r="E2" s="7"/>
    </row>
    <row r="3" spans="1:5" ht="24.75">
      <c r="A3" s="10" t="str">
        <f>'Absol.poř.'!B2</f>
        <v>St. číslo</v>
      </c>
      <c r="B3" s="11" t="str">
        <f>'Absol.poř.'!C2</f>
        <v>Příjmení</v>
      </c>
      <c r="C3" s="11" t="str">
        <f>'Absol.poř.'!D2</f>
        <v>Jméno</v>
      </c>
      <c r="D3" s="42" t="str">
        <f>'Absol.poř.'!E2</f>
        <v>Klub</v>
      </c>
      <c r="E3" s="10" t="str">
        <f>'Absol.poř.'!F2</f>
        <v>RN</v>
      </c>
    </row>
    <row r="4" spans="1:5" ht="12.75">
      <c r="A4" s="43">
        <f>Kategorie!B42</f>
        <v>1</v>
      </c>
      <c r="B4" s="44" t="str">
        <f>Kategorie!C42</f>
        <v>Scherrer</v>
      </c>
      <c r="C4" s="44" t="str">
        <f>Kategorie!D42</f>
        <v>Jaroslav</v>
      </c>
      <c r="D4" s="45" t="str">
        <f>Kategorie!E42</f>
        <v>Orel Moravské Budějovice</v>
      </c>
      <c r="E4" s="44">
        <f>Kategorie!F42</f>
        <v>1960</v>
      </c>
    </row>
    <row r="5" spans="1:5" ht="12.75">
      <c r="A5" s="43">
        <f>Kategorie!B61</f>
        <v>2</v>
      </c>
      <c r="B5" s="44" t="str">
        <f>Kategorie!C61</f>
        <v>Doubková</v>
      </c>
      <c r="C5" s="44" t="str">
        <f>Kategorie!D61</f>
        <v>Kateřina</v>
      </c>
      <c r="D5" s="45" t="str">
        <f>Kategorie!E61</f>
        <v>Dinosport Ivančice</v>
      </c>
      <c r="E5" s="44">
        <f>Kategorie!F61</f>
        <v>1972</v>
      </c>
    </row>
    <row r="6" spans="1:5" ht="12.75">
      <c r="A6" s="43">
        <f>Kategorie!B25</f>
        <v>3</v>
      </c>
      <c r="B6" s="44" t="str">
        <f>Kategorie!C25</f>
        <v>Holický</v>
      </c>
      <c r="C6" s="44" t="str">
        <f>Kategorie!D25</f>
        <v>Milan</v>
      </c>
      <c r="D6" s="45" t="str">
        <f>Kategorie!E25</f>
        <v>Brno</v>
      </c>
      <c r="E6" s="44">
        <f>Kategorie!F25</f>
        <v>1965</v>
      </c>
    </row>
    <row r="7" spans="1:5" ht="12.75">
      <c r="A7" s="43">
        <f>Kategorie!B58</f>
        <v>4</v>
      </c>
      <c r="B7" s="44" t="str">
        <f>Kategorie!C58</f>
        <v>Klušáková</v>
      </c>
      <c r="C7" s="44" t="str">
        <f>Kategorie!D58</f>
        <v>Monika</v>
      </c>
      <c r="D7" s="45">
        <f>Kategorie!E58</f>
        <v>0</v>
      </c>
      <c r="E7" s="44">
        <f>Kategorie!F58</f>
        <v>1986</v>
      </c>
    </row>
    <row r="8" spans="1:5" ht="12.75">
      <c r="A8" s="43">
        <f>Kategorie!B40</f>
        <v>5</v>
      </c>
      <c r="B8" s="44" t="str">
        <f>Kategorie!C40</f>
        <v>Měřínský</v>
      </c>
      <c r="C8" s="44" t="str">
        <f>Kategorie!D40</f>
        <v>Jaroslav</v>
      </c>
      <c r="D8" s="45" t="str">
        <f>Kategorie!E40</f>
        <v>Dinosport </v>
      </c>
      <c r="E8" s="44">
        <f>Kategorie!F40</f>
        <v>1961</v>
      </c>
    </row>
    <row r="9" spans="1:5" ht="12.75">
      <c r="A9" s="43">
        <f>Kategorie!B33</f>
        <v>6</v>
      </c>
      <c r="B9" s="44" t="str">
        <f>Kategorie!C33</f>
        <v>Halbrštat</v>
      </c>
      <c r="C9" s="44" t="str">
        <f>Kategorie!D33</f>
        <v>Petr</v>
      </c>
      <c r="D9" s="45" t="str">
        <f>Kategorie!E33</f>
        <v>TK Znojmo</v>
      </c>
      <c r="E9" s="44">
        <f>Kategorie!F33</f>
        <v>1967</v>
      </c>
    </row>
    <row r="10" spans="1:5" ht="12.75">
      <c r="A10" s="43">
        <f>Kategorie!B39</f>
        <v>7</v>
      </c>
      <c r="B10" s="44" t="str">
        <f>Kategorie!C39</f>
        <v>Marek</v>
      </c>
      <c r="C10" s="44" t="str">
        <f>Kategorie!D39</f>
        <v>Ludvík</v>
      </c>
      <c r="D10" s="45" t="str">
        <f>Kategorie!E39</f>
        <v>Popocatepetl Znojmo</v>
      </c>
      <c r="E10" s="44">
        <f>Kategorie!F39</f>
        <v>1958</v>
      </c>
    </row>
    <row r="11" spans="1:5" ht="12.75">
      <c r="A11" s="43">
        <f>Kategorie!B37</f>
        <v>8</v>
      </c>
      <c r="B11" s="44" t="str">
        <f>Kategorie!C37</f>
        <v>Kolínek</v>
      </c>
      <c r="C11" s="44" t="str">
        <f>Kategorie!D37</f>
        <v>František</v>
      </c>
      <c r="D11" s="45" t="str">
        <f>Kategorie!E37</f>
        <v>AK Perná</v>
      </c>
      <c r="E11" s="44">
        <f>Kategorie!F37</f>
        <v>1956</v>
      </c>
    </row>
    <row r="12" spans="1:5" ht="12.75">
      <c r="A12" s="43">
        <f>Kategorie!B62</f>
        <v>9</v>
      </c>
      <c r="B12" s="44" t="str">
        <f>Kategorie!C62</f>
        <v>Durnová</v>
      </c>
      <c r="C12" s="44" t="str">
        <f>Kategorie!D62</f>
        <v>Marta</v>
      </c>
      <c r="D12" s="45" t="str">
        <f>Kategorie!E62</f>
        <v>Branopac</v>
      </c>
      <c r="E12" s="44">
        <f>Kategorie!F62</f>
        <v>1964</v>
      </c>
    </row>
    <row r="13" spans="1:5" ht="12.75">
      <c r="A13" s="43">
        <f>Kategorie!B53</f>
        <v>10</v>
      </c>
      <c r="B13" s="44" t="str">
        <f>Kategorie!C53</f>
        <v>Hána </v>
      </c>
      <c r="C13" s="44" t="str">
        <f>Kategorie!D53</f>
        <v>Květoslav</v>
      </c>
      <c r="D13" s="45" t="str">
        <f>Kategorie!E53</f>
        <v>Svatobořice, Mistřín</v>
      </c>
      <c r="E13" s="44">
        <f>Kategorie!F53</f>
        <v>1937</v>
      </c>
    </row>
    <row r="14" spans="1:5" ht="12.75">
      <c r="A14" s="43">
        <f>Kategorie!B22</f>
        <v>11</v>
      </c>
      <c r="B14" s="44" t="str">
        <f>Kategorie!C22</f>
        <v>Hubáček</v>
      </c>
      <c r="C14" s="44" t="str">
        <f>Kategorie!D22</f>
        <v>Radim</v>
      </c>
      <c r="D14" s="45" t="str">
        <f>Kategorie!E22</f>
        <v>Popocatepetl Znojmo</v>
      </c>
      <c r="E14" s="44">
        <f>Kategorie!F22</f>
        <v>1982</v>
      </c>
    </row>
    <row r="15" spans="1:5" ht="12.75">
      <c r="A15" s="43">
        <f>Kategorie!B27</f>
        <v>12</v>
      </c>
      <c r="B15" s="44" t="str">
        <f>Kategorie!C27</f>
        <v>Krejčí</v>
      </c>
      <c r="C15" s="44" t="str">
        <f>Kategorie!D27</f>
        <v>Bronislav</v>
      </c>
      <c r="D15" s="45" t="str">
        <f>Kategorie!E27</f>
        <v>Prdlavka SSSR</v>
      </c>
      <c r="E15" s="44">
        <f>Kategorie!F27</f>
        <v>1964</v>
      </c>
    </row>
    <row r="16" spans="1:5" ht="12.75">
      <c r="A16" s="43">
        <f>Kategorie!B10</f>
        <v>13</v>
      </c>
      <c r="B16" s="44" t="str">
        <f>Kategorie!C10</f>
        <v>Vala</v>
      </c>
      <c r="C16" s="44" t="str">
        <f>Kategorie!D10</f>
        <v>Robert</v>
      </c>
      <c r="D16" s="45" t="str">
        <f>Kategorie!E10</f>
        <v>Konice u Znojma</v>
      </c>
      <c r="E16" s="44">
        <f>Kategorie!F10</f>
        <v>1977</v>
      </c>
    </row>
    <row r="17" spans="1:5" ht="12.75">
      <c r="A17" s="43">
        <f>Kategorie!B20</f>
        <v>14</v>
      </c>
      <c r="B17" s="44" t="str">
        <f>Kategorie!C20</f>
        <v>Přibil</v>
      </c>
      <c r="C17" s="44" t="str">
        <f>Kategorie!D20</f>
        <v>Petr</v>
      </c>
      <c r="D17" s="45" t="str">
        <f>Kategorie!E20</f>
        <v>Znojmo</v>
      </c>
      <c r="E17" s="44">
        <f>Kategorie!F20</f>
        <v>1992</v>
      </c>
    </row>
    <row r="18" spans="1:5" ht="12.75">
      <c r="A18" s="43">
        <f>Kategorie!B66</f>
        <v>15</v>
      </c>
      <c r="B18" s="44" t="str">
        <f>Kategorie!C66</f>
        <v>Martincová</v>
      </c>
      <c r="C18" s="44" t="str">
        <f>Kategorie!D66</f>
        <v>Ivana</v>
      </c>
      <c r="D18" s="45" t="str">
        <f>Kategorie!E66</f>
        <v>Moravská Slavia Brno</v>
      </c>
      <c r="E18" s="44">
        <f>Kategorie!F66</f>
        <v>1963</v>
      </c>
    </row>
    <row r="19" spans="1:5" ht="12.75">
      <c r="A19" s="43">
        <f>Kategorie!B38</f>
        <v>16</v>
      </c>
      <c r="B19" s="44" t="str">
        <f>Kategorie!C38</f>
        <v>Fiedler</v>
      </c>
      <c r="C19" s="44" t="str">
        <f>Kategorie!D38</f>
        <v>Jan</v>
      </c>
      <c r="D19" s="45" t="str">
        <f>Kategorie!E38</f>
        <v>AC MS Brno</v>
      </c>
      <c r="E19" s="44">
        <f>Kategorie!F38</f>
        <v>1956</v>
      </c>
    </row>
    <row r="20" spans="1:5" ht="12.75">
      <c r="A20" s="43">
        <f>Kategorie!B45</f>
        <v>17</v>
      </c>
      <c r="B20" s="44" t="str">
        <f>Kategorie!C45</f>
        <v>Koreš</v>
      </c>
      <c r="C20" s="44" t="str">
        <f>Kategorie!D45</f>
        <v>Arnošt</v>
      </c>
      <c r="D20" s="45" t="str">
        <f>Kategorie!E45</f>
        <v>Atletic Třebíč</v>
      </c>
      <c r="E20" s="44">
        <f>Kategorie!F45</f>
        <v>1950</v>
      </c>
    </row>
    <row r="21" spans="1:5" ht="12.75">
      <c r="A21" s="43">
        <f>Kategorie!B41</f>
        <v>18</v>
      </c>
      <c r="B21" s="44" t="str">
        <f>Kategorie!C41</f>
        <v>Kubíček</v>
      </c>
      <c r="C21" s="44" t="str">
        <f>Kategorie!D41</f>
        <v>Pavel</v>
      </c>
      <c r="D21" s="45" t="str">
        <f>Kategorie!E41</f>
        <v>Relax Dobré Pole</v>
      </c>
      <c r="E21" s="44">
        <f>Kategorie!F41</f>
        <v>1953</v>
      </c>
    </row>
    <row r="22" spans="1:5" ht="12.75">
      <c r="A22" s="43">
        <f>Kategorie!B11</f>
        <v>19</v>
      </c>
      <c r="B22" s="44" t="str">
        <f>Kategorie!C11</f>
        <v>Václavík</v>
      </c>
      <c r="C22" s="44" t="str">
        <f>Kategorie!D11</f>
        <v>Lukáš</v>
      </c>
      <c r="D22" s="45" t="str">
        <f>Kategorie!E11</f>
        <v>Mapei cyklo Kaňkovský</v>
      </c>
      <c r="E22" s="44">
        <f>Kategorie!F11</f>
        <v>1994</v>
      </c>
    </row>
    <row r="23" spans="1:5" ht="12.75">
      <c r="A23" s="43">
        <f>Kategorie!B49</f>
        <v>20</v>
      </c>
      <c r="B23" s="44" t="str">
        <f>Kategorie!C49</f>
        <v>Pilař</v>
      </c>
      <c r="C23" s="44" t="str">
        <f>Kategorie!D49</f>
        <v>Josef</v>
      </c>
      <c r="D23" s="45" t="str">
        <f>Kategorie!E49</f>
        <v>Orel Únanov</v>
      </c>
      <c r="E23" s="44">
        <f>Kategorie!F49</f>
        <v>1951</v>
      </c>
    </row>
    <row r="24" spans="1:5" ht="12.75">
      <c r="A24" s="43">
        <f>Kategorie!B23</f>
        <v>21</v>
      </c>
      <c r="B24" s="44" t="str">
        <f>Kategorie!C23</f>
        <v>Zepletal</v>
      </c>
      <c r="C24" s="44" t="str">
        <f>Kategorie!D23</f>
        <v>Ladislav</v>
      </c>
      <c r="D24" s="45" t="str">
        <f>Kategorie!E23</f>
        <v>Nutrilite</v>
      </c>
      <c r="E24" s="44">
        <f>Kategorie!F23</f>
        <v>1979</v>
      </c>
    </row>
    <row r="25" spans="1:5" ht="12.75">
      <c r="A25" s="43">
        <f>Kategorie!B28</f>
        <v>22</v>
      </c>
      <c r="B25" s="44" t="str">
        <f>Kategorie!C28</f>
        <v>Musil</v>
      </c>
      <c r="C25" s="44" t="str">
        <f>Kategorie!D28</f>
        <v>Josef</v>
      </c>
      <c r="D25" s="45" t="str">
        <f>Kategorie!E28</f>
        <v>Náměšť nad Oslavou</v>
      </c>
      <c r="E25" s="44">
        <f>Kategorie!F28</f>
        <v>1964</v>
      </c>
    </row>
    <row r="26" spans="1:5" ht="12.75">
      <c r="A26" s="43">
        <f>Kategorie!B14</f>
        <v>23</v>
      </c>
      <c r="B26" s="44" t="str">
        <f>Kategorie!C14</f>
        <v>Havránek</v>
      </c>
      <c r="C26" s="44" t="str">
        <f>Kategorie!D14</f>
        <v>Lukáš</v>
      </c>
      <c r="D26" s="45" t="str">
        <f>Kategorie!E14</f>
        <v>Znojmo</v>
      </c>
      <c r="E26" s="44">
        <f>Kategorie!F14</f>
        <v>1984</v>
      </c>
    </row>
    <row r="27" spans="1:5" ht="12.75">
      <c r="A27" s="43">
        <f>Kategorie!B6</f>
        <v>24</v>
      </c>
      <c r="B27" s="44" t="str">
        <f>Kategorie!C6</f>
        <v>Soural</v>
      </c>
      <c r="C27" s="44" t="str">
        <f>Kategorie!D6</f>
        <v>Lukáš</v>
      </c>
      <c r="D27" s="45" t="str">
        <f>Kategorie!E6</f>
        <v>VSK UNI Brno</v>
      </c>
      <c r="E27" s="44">
        <f>Kategorie!F6</f>
        <v>1982</v>
      </c>
    </row>
    <row r="28" spans="1:5" ht="12.75">
      <c r="A28" s="43">
        <f>Kategorie!B36</f>
        <v>25</v>
      </c>
      <c r="B28" s="44" t="str">
        <f>Kategorie!C36</f>
        <v>Kratochvíl</v>
      </c>
      <c r="C28" s="44" t="str">
        <f>Kategorie!D36</f>
        <v>Pavel</v>
      </c>
      <c r="D28" s="45" t="str">
        <f>Kategorie!E36</f>
        <v>Sokol Rudíkov</v>
      </c>
      <c r="E28" s="44">
        <f>Kategorie!F36</f>
        <v>1960</v>
      </c>
    </row>
    <row r="29" spans="1:5" ht="12.75">
      <c r="A29" s="43">
        <f>Kategorie!B64</f>
        <v>26</v>
      </c>
      <c r="B29" s="44" t="str">
        <f>Kategorie!C64</f>
        <v>Čabalová</v>
      </c>
      <c r="C29" s="44" t="str">
        <f>Kategorie!D64</f>
        <v>Jitka</v>
      </c>
      <c r="D29" s="45" t="str">
        <f>Kategorie!E64</f>
        <v>TJ Znojmo</v>
      </c>
      <c r="E29" s="44">
        <f>Kategorie!F64</f>
        <v>1966</v>
      </c>
    </row>
    <row r="30" spans="1:5" ht="12.75">
      <c r="A30" s="43">
        <f>Kategorie!B26</f>
        <v>27</v>
      </c>
      <c r="B30" s="44" t="str">
        <f>Kategorie!C26</f>
        <v>Ptáček</v>
      </c>
      <c r="C30" s="44" t="str">
        <f>Kategorie!D26</f>
        <v>Pavel</v>
      </c>
      <c r="D30" s="45" t="str">
        <f>Kategorie!E26</f>
        <v>Beta Ursus Orienteering</v>
      </c>
      <c r="E30" s="44">
        <f>Kategorie!F26</f>
        <v>1965</v>
      </c>
    </row>
    <row r="31" spans="1:5" ht="12.75">
      <c r="A31" s="43">
        <f>Kategorie!B63</f>
        <v>28</v>
      </c>
      <c r="B31" s="44" t="str">
        <f>Kategorie!C63</f>
        <v>Havlíková</v>
      </c>
      <c r="C31" s="44" t="str">
        <f>Kategorie!D63</f>
        <v>Hana</v>
      </c>
      <c r="D31" s="45" t="str">
        <f>Kategorie!E63</f>
        <v>Prorun</v>
      </c>
      <c r="E31" s="44">
        <f>Kategorie!F63</f>
        <v>1972</v>
      </c>
    </row>
    <row r="32" spans="1:5" ht="12.75">
      <c r="A32" s="43">
        <f>Kategorie!B31</f>
        <v>29</v>
      </c>
      <c r="B32" s="44" t="str">
        <f>Kategorie!C31</f>
        <v>Nožka</v>
      </c>
      <c r="C32" s="44" t="str">
        <f>Kategorie!D31</f>
        <v>Jiří</v>
      </c>
      <c r="D32" s="45" t="str">
        <f>Kategorie!E31</f>
        <v>Dinosport Ivančice</v>
      </c>
      <c r="E32" s="44">
        <f>Kategorie!F31</f>
        <v>1963</v>
      </c>
    </row>
    <row r="33" spans="1:5" ht="12.75">
      <c r="A33" s="43">
        <f>Kategorie!B9</f>
        <v>30</v>
      </c>
      <c r="B33" s="44" t="str">
        <f>Kategorie!C9</f>
        <v>Michalec</v>
      </c>
      <c r="C33" s="44" t="str">
        <f>Kategorie!D9</f>
        <v>Josef</v>
      </c>
      <c r="D33" s="45" t="str">
        <f>Kategorie!E9</f>
        <v>Znojmo</v>
      </c>
      <c r="E33" s="44">
        <f>Kategorie!F9</f>
        <v>1976</v>
      </c>
    </row>
    <row r="34" spans="1:5" ht="12.75">
      <c r="A34" s="43">
        <f>Kategorie!B59</f>
        <v>31</v>
      </c>
      <c r="B34" s="44" t="str">
        <f>Kategorie!C59</f>
        <v>Kinská</v>
      </c>
      <c r="C34" s="44" t="str">
        <f>Kategorie!D59</f>
        <v>Lucie</v>
      </c>
      <c r="D34" s="45" t="str">
        <f>Kategorie!E59</f>
        <v>SK Jihlava</v>
      </c>
      <c r="E34" s="44">
        <f>Kategorie!F59</f>
        <v>1984</v>
      </c>
    </row>
    <row r="35" spans="1:5" ht="12.75">
      <c r="A35" s="43">
        <f>Kategorie!B57</f>
        <v>32</v>
      </c>
      <c r="B35" s="44" t="str">
        <f>Kategorie!C57</f>
        <v>Adámková</v>
      </c>
      <c r="C35" s="44" t="str">
        <f>Kategorie!D57</f>
        <v>Blanka</v>
      </c>
      <c r="D35" s="45" t="str">
        <f>Kategorie!E57</f>
        <v>AC MS Brno</v>
      </c>
      <c r="E35" s="44">
        <f>Kategorie!F57</f>
        <v>1977</v>
      </c>
    </row>
    <row r="36" spans="1:5" ht="12.75">
      <c r="A36" s="43">
        <f>Kategorie!B15</f>
        <v>33</v>
      </c>
      <c r="B36" s="44" t="str">
        <f>Kategorie!C15</f>
        <v>Holík</v>
      </c>
      <c r="C36" s="44" t="str">
        <f>Kategorie!D15</f>
        <v>Šimon</v>
      </c>
      <c r="D36" s="45" t="str">
        <f>Kategorie!E15</f>
        <v>Popocatepetl Znojmo</v>
      </c>
      <c r="E36" s="44">
        <f>Kategorie!F15</f>
        <v>1990</v>
      </c>
    </row>
    <row r="37" spans="1:5" ht="12.75">
      <c r="A37" s="43">
        <f>Kategorie!B30</f>
        <v>33</v>
      </c>
      <c r="B37" s="44" t="str">
        <f>Kategorie!C30</f>
        <v>Adámek</v>
      </c>
      <c r="C37" s="44" t="str">
        <f>Kategorie!D30</f>
        <v>Hubert</v>
      </c>
      <c r="D37" s="45" t="str">
        <f>Kategorie!E30</f>
        <v>AC MS Brno</v>
      </c>
      <c r="E37" s="44">
        <f>Kategorie!F30</f>
        <v>1971</v>
      </c>
    </row>
    <row r="38" spans="1:5" ht="12.75">
      <c r="A38" s="43">
        <f>Kategorie!B47</f>
        <v>34</v>
      </c>
      <c r="B38" s="44" t="str">
        <f>Kategorie!C47</f>
        <v>Bobek</v>
      </c>
      <c r="C38" s="44" t="str">
        <f>Kategorie!D47</f>
        <v>Josef</v>
      </c>
      <c r="D38" s="45" t="str">
        <f>Kategorie!E47</f>
        <v>TJ Znojmo</v>
      </c>
      <c r="E38" s="44">
        <f>Kategorie!F47</f>
        <v>1949</v>
      </c>
    </row>
    <row r="39" spans="1:5" ht="12.75">
      <c r="A39" s="43">
        <f>Kategorie!B51</f>
        <v>35</v>
      </c>
      <c r="B39" s="44" t="str">
        <f>Kategorie!C51</f>
        <v>Novák</v>
      </c>
      <c r="C39" s="44" t="str">
        <f>Kategorie!D51</f>
        <v>Bohumil</v>
      </c>
      <c r="D39" s="45" t="str">
        <f>Kategorie!E51</f>
        <v>Běžec Vysočiny Jihlava</v>
      </c>
      <c r="E39" s="44">
        <f>Kategorie!F51</f>
        <v>1947</v>
      </c>
    </row>
    <row r="40" spans="1:5" ht="12.75">
      <c r="A40" s="43">
        <f>Kategorie!B16</f>
        <v>36</v>
      </c>
      <c r="B40" s="44" t="str">
        <f>Kategorie!C16</f>
        <v>Kuben</v>
      </c>
      <c r="C40" s="44" t="str">
        <f>Kategorie!D16</f>
        <v>Karel</v>
      </c>
      <c r="D40" s="45" t="str">
        <f>Kategorie!E16</f>
        <v>Znojmo</v>
      </c>
      <c r="E40" s="44">
        <f>Kategorie!F16</f>
        <v>1976</v>
      </c>
    </row>
    <row r="41" spans="1:5" ht="12.75">
      <c r="A41" s="43">
        <f>Kategorie!B34</f>
        <v>37</v>
      </c>
      <c r="B41" s="44" t="str">
        <f>Kategorie!C34</f>
        <v>Medek</v>
      </c>
      <c r="C41" s="44" t="str">
        <f>Kategorie!D34</f>
        <v>Ivo</v>
      </c>
      <c r="D41" s="45" t="str">
        <f>Kategorie!E34</f>
        <v>TJ Hodonice</v>
      </c>
      <c r="E41" s="44">
        <f>Kategorie!F34</f>
        <v>1963</v>
      </c>
    </row>
    <row r="42" spans="1:5" ht="12.75">
      <c r="A42" s="43">
        <f>Kategorie!B55</f>
        <v>39</v>
      </c>
      <c r="B42" s="44" t="str">
        <f>Kategorie!C55</f>
        <v>Zahradníčková</v>
      </c>
      <c r="C42" s="44" t="str">
        <f>Kategorie!D55</f>
        <v>Marika</v>
      </c>
      <c r="D42" s="45">
        <f>Kategorie!E55</f>
        <v>0</v>
      </c>
      <c r="E42" s="44">
        <f>Kategorie!F55</f>
        <v>1994</v>
      </c>
    </row>
    <row r="43" spans="1:5" ht="12.75">
      <c r="A43" s="43">
        <f>Kategorie!B65</f>
        <v>40</v>
      </c>
      <c r="B43" s="44" t="str">
        <f>Kategorie!C65</f>
        <v>Požgayová</v>
      </c>
      <c r="C43" s="44" t="str">
        <f>Kategorie!D65</f>
        <v>Jana</v>
      </c>
      <c r="D43" s="45" t="str">
        <f>Kategorie!E65</f>
        <v>Bonbon Praha</v>
      </c>
      <c r="E43" s="44">
        <f>Kategorie!F65</f>
        <v>1955</v>
      </c>
    </row>
    <row r="44" spans="1:5" ht="12.75">
      <c r="A44" s="43">
        <f>Kategorie!B82</f>
        <v>41</v>
      </c>
      <c r="B44" s="44" t="str">
        <f>Kategorie!C82</f>
        <v>Sivila</v>
      </c>
      <c r="C44" s="44" t="str">
        <f>Kategorie!D82</f>
        <v>Shannon</v>
      </c>
      <c r="D44" s="45" t="str">
        <f>Kategorie!E82</f>
        <v>TJ Znojmo</v>
      </c>
      <c r="E44" s="44">
        <f>Kategorie!F82</f>
        <v>1997</v>
      </c>
    </row>
    <row r="45" spans="1:5" ht="12.75">
      <c r="A45" s="43">
        <f>Kategorie!B13</f>
        <v>42</v>
      </c>
      <c r="B45" s="44" t="str">
        <f>Kategorie!C13</f>
        <v>Papaj</v>
      </c>
      <c r="C45" s="44" t="str">
        <f>Kategorie!D13</f>
        <v>Martin</v>
      </c>
      <c r="D45" s="45" t="str">
        <f>Kategorie!E13</f>
        <v>TJ Tasovice</v>
      </c>
      <c r="E45" s="44">
        <f>Kategorie!F13</f>
        <v>1983</v>
      </c>
    </row>
    <row r="46" spans="1:5" ht="12.75">
      <c r="A46" s="43">
        <f>Kategorie!B46</f>
        <v>43</v>
      </c>
      <c r="B46" s="44" t="str">
        <f>Kategorie!C46</f>
        <v>Hanák</v>
      </c>
      <c r="C46" s="44" t="str">
        <f>Kategorie!D46</f>
        <v>Albín</v>
      </c>
      <c r="D46" s="45" t="str">
        <f>Kategorie!E46</f>
        <v>Brno</v>
      </c>
      <c r="E46" s="44">
        <f>Kategorie!F46</f>
        <v>1951</v>
      </c>
    </row>
    <row r="47" spans="1:5" ht="12.75">
      <c r="A47" s="43">
        <f>Kategorie!B17</f>
        <v>44</v>
      </c>
      <c r="B47" s="44" t="str">
        <f>Kategorie!C17</f>
        <v>Širilla</v>
      </c>
      <c r="C47" s="44" t="str">
        <f>Kategorie!D17</f>
        <v>Jiří</v>
      </c>
      <c r="D47" s="45">
        <f>Kategorie!E17</f>
        <v>0</v>
      </c>
      <c r="E47" s="44">
        <f>Kategorie!F17</f>
        <v>1986</v>
      </c>
    </row>
    <row r="48" spans="1:5" ht="12.75">
      <c r="A48" s="43">
        <f>Kategorie!B48</f>
        <v>45</v>
      </c>
      <c r="B48" s="44" t="str">
        <f>Kategorie!C48</f>
        <v>Kubíček</v>
      </c>
      <c r="C48" s="44" t="str">
        <f>Kategorie!D48</f>
        <v>František</v>
      </c>
      <c r="D48" s="45" t="str">
        <f>Kategorie!E48</f>
        <v>Relax Dobré Pole</v>
      </c>
      <c r="E48" s="44">
        <f>Kategorie!F48</f>
        <v>1946</v>
      </c>
    </row>
    <row r="49" spans="1:5" ht="12.75">
      <c r="A49" s="43">
        <f>Kategorie!B8</f>
        <v>46</v>
      </c>
      <c r="B49" s="44" t="str">
        <f>Kategorie!C8</f>
        <v>Buryška</v>
      </c>
      <c r="C49" s="44" t="str">
        <f>Kategorie!D8</f>
        <v>Tomáš</v>
      </c>
      <c r="D49" s="45" t="str">
        <f>Kategorie!E8</f>
        <v>Brno</v>
      </c>
      <c r="E49" s="44">
        <f>Kategorie!F8</f>
        <v>1988</v>
      </c>
    </row>
    <row r="50" spans="1:5" ht="12.75">
      <c r="A50" s="43">
        <f>Kategorie!B7</f>
        <v>47</v>
      </c>
      <c r="B50" s="44" t="str">
        <f>Kategorie!C7</f>
        <v>Dvořák</v>
      </c>
      <c r="C50" s="44" t="str">
        <f>Kategorie!D7</f>
        <v>Pavel</v>
      </c>
      <c r="D50" s="45" t="str">
        <f>Kategorie!E7</f>
        <v>Brno</v>
      </c>
      <c r="E50" s="44">
        <f>Kategorie!F7</f>
        <v>1983</v>
      </c>
    </row>
    <row r="51" spans="1:5" ht="12.75">
      <c r="A51" s="43">
        <f>Kategorie!B32</f>
        <v>48</v>
      </c>
      <c r="B51" s="44" t="str">
        <f>Kategorie!C32</f>
        <v>Holub</v>
      </c>
      <c r="C51" s="44" t="str">
        <f>Kategorie!D32</f>
        <v>Jaroslav</v>
      </c>
      <c r="D51" s="45" t="str">
        <f>Kategorie!E32</f>
        <v>Úsobí</v>
      </c>
      <c r="E51" s="44">
        <f>Kategorie!F32</f>
        <v>1962</v>
      </c>
    </row>
    <row r="52" spans="1:5" ht="12.75">
      <c r="A52" s="43">
        <f>Kategorie!B12</f>
        <v>49</v>
      </c>
      <c r="B52" s="44" t="str">
        <f>Kategorie!C12</f>
        <v>Rýznar</v>
      </c>
      <c r="C52" s="44" t="str">
        <f>Kategorie!D12</f>
        <v>Václav</v>
      </c>
      <c r="D52" s="45" t="str">
        <f>Kategorie!E12</f>
        <v>Znojmo</v>
      </c>
      <c r="E52" s="44">
        <f>Kategorie!F12</f>
        <v>1977</v>
      </c>
    </row>
    <row r="53" spans="1:5" ht="12.75">
      <c r="A53" s="43">
        <f>Kategorie!B56</f>
        <v>50</v>
      </c>
      <c r="B53" s="44" t="str">
        <f>Kategorie!C56</f>
        <v>Srbová</v>
      </c>
      <c r="C53" s="44" t="str">
        <f>Kategorie!D56</f>
        <v>Alena</v>
      </c>
      <c r="D53" s="45" t="str">
        <f>Kategorie!E56</f>
        <v>Běžec Vysočiny Jihlava</v>
      </c>
      <c r="E53" s="44">
        <f>Kategorie!F56</f>
        <v>1979</v>
      </c>
    </row>
    <row r="54" spans="1:5" ht="12.75">
      <c r="A54" s="43">
        <f>Kategorie!B5</f>
        <v>51</v>
      </c>
      <c r="B54" s="44" t="str">
        <f>Kategorie!C5</f>
        <v>Srb</v>
      </c>
      <c r="C54" s="44" t="str">
        <f>Kategorie!D5</f>
        <v>Vladimír</v>
      </c>
      <c r="D54" s="45" t="str">
        <f>Kategorie!E5</f>
        <v>Běžec Vysočiny Jihlava</v>
      </c>
      <c r="E54" s="44">
        <f>Kategorie!F5</f>
        <v>1978</v>
      </c>
    </row>
    <row r="55" spans="1:5" ht="12.75">
      <c r="A55" s="43">
        <f>Kategorie!B19</f>
        <v>52</v>
      </c>
      <c r="B55" s="44" t="str">
        <f>Kategorie!C19</f>
        <v>Rehberger</v>
      </c>
      <c r="C55" s="44" t="str">
        <f>Kategorie!D19</f>
        <v>Marek</v>
      </c>
      <c r="D55" s="45" t="str">
        <f>Kategorie!E19</f>
        <v>Znojmo</v>
      </c>
      <c r="E55" s="44">
        <f>Kategorie!F19</f>
        <v>1976</v>
      </c>
    </row>
    <row r="56" spans="1:5" ht="12.75">
      <c r="A56" s="43">
        <f>Kategorie!B29</f>
        <v>53</v>
      </c>
      <c r="B56" s="44" t="str">
        <f>Kategorie!C29</f>
        <v>Klepal</v>
      </c>
      <c r="C56" s="44" t="str">
        <f>Kategorie!D29</f>
        <v>Petr</v>
      </c>
      <c r="D56" s="45" t="str">
        <f>Kategorie!E29</f>
        <v>Blansko</v>
      </c>
      <c r="E56" s="44">
        <f>Kategorie!F29</f>
        <v>1966</v>
      </c>
    </row>
    <row r="57" spans="1:5" ht="12.75">
      <c r="A57" s="43">
        <f>Kategorie!B43</f>
        <v>54</v>
      </c>
      <c r="B57" s="44" t="str">
        <f>Kategorie!C43</f>
        <v>Danielovič</v>
      </c>
      <c r="C57" s="44" t="str">
        <f>Kategorie!D43</f>
        <v>Leo</v>
      </c>
      <c r="D57" s="45" t="str">
        <f>Kategorie!E43</f>
        <v>Hradiště Znojmo</v>
      </c>
      <c r="E57" s="44">
        <f>Kategorie!F43</f>
        <v>1958</v>
      </c>
    </row>
    <row r="58" spans="1:5" ht="12.75">
      <c r="A58" s="43">
        <f>Kategorie!B50</f>
        <v>55</v>
      </c>
      <c r="B58" s="44" t="str">
        <f>Kategorie!C50</f>
        <v>Janek</v>
      </c>
      <c r="C58" s="44" t="str">
        <f>Kategorie!D50</f>
        <v>Zdeněk</v>
      </c>
      <c r="D58" s="45" t="str">
        <f>Kategorie!E50</f>
        <v>Žabčice</v>
      </c>
      <c r="E58" s="44">
        <f>Kategorie!F50</f>
        <v>1946</v>
      </c>
    </row>
    <row r="59" spans="1:5" ht="12.75">
      <c r="A59" s="43">
        <f>Kategorie!B18</f>
        <v>56</v>
      </c>
      <c r="B59" s="44" t="str">
        <f>Kategorie!C18</f>
        <v>Grossmann</v>
      </c>
      <c r="C59" s="44" t="str">
        <f>Kategorie!D18</f>
        <v>David</v>
      </c>
      <c r="D59" s="45" t="str">
        <f>Kategorie!E18</f>
        <v>Znojmo</v>
      </c>
      <c r="E59" s="44">
        <f>Kategorie!F18</f>
        <v>1976</v>
      </c>
    </row>
    <row r="60" spans="1:5" ht="12.75">
      <c r="A60" s="43">
        <f>Kategorie!B21</f>
        <v>57</v>
      </c>
      <c r="B60" s="44" t="str">
        <f>Kategorie!C21</f>
        <v>Malaga</v>
      </c>
      <c r="C60" s="44" t="str">
        <f>Kategorie!D21</f>
        <v>Zdeněk</v>
      </c>
      <c r="D60" s="45" t="str">
        <f>Kategorie!E21</f>
        <v>Znojmo</v>
      </c>
      <c r="E60" s="44">
        <f>Kategorie!F21</f>
        <v>1983</v>
      </c>
    </row>
    <row r="61" spans="1:5" ht="12.75">
      <c r="A61" s="43">
        <f>Kategorie!B89</f>
        <v>183</v>
      </c>
      <c r="B61" s="44" t="str">
        <f>Kategorie!C89</f>
        <v>Svobodová</v>
      </c>
      <c r="C61" s="44" t="str">
        <f>Kategorie!D89</f>
        <v>Věra</v>
      </c>
      <c r="D61" s="45" t="str">
        <f>Kategorie!E89</f>
        <v>Znojmo</v>
      </c>
      <c r="E61" s="44">
        <f>Kategorie!F89</f>
        <v>1978</v>
      </c>
    </row>
    <row r="62" spans="1:5" ht="12.75">
      <c r="A62" s="43">
        <f>Kategorie!B88</f>
        <v>184</v>
      </c>
      <c r="B62" s="44" t="str">
        <f>Kategorie!C88</f>
        <v>Chudobová </v>
      </c>
      <c r="C62" s="44" t="str">
        <f>Kategorie!D88</f>
        <v>Ema</v>
      </c>
      <c r="D62" s="45" t="str">
        <f>Kategorie!E88</f>
        <v>Znojmo</v>
      </c>
      <c r="E62" s="44">
        <f>Kategorie!F88</f>
        <v>1975</v>
      </c>
    </row>
    <row r="63" spans="1:5" ht="12.75">
      <c r="A63" s="43">
        <f>Kategorie!B71</f>
        <v>185</v>
      </c>
      <c r="B63" s="44" t="str">
        <f>Kategorie!C71</f>
        <v>Vajčner</v>
      </c>
      <c r="C63" s="44" t="str">
        <f>Kategorie!D71</f>
        <v>Martin</v>
      </c>
      <c r="D63" s="45" t="str">
        <f>Kategorie!E71</f>
        <v>TJ Znojmo</v>
      </c>
      <c r="E63" s="44">
        <f>Kategorie!F71</f>
        <v>1986</v>
      </c>
    </row>
    <row r="64" spans="1:5" ht="12.75">
      <c r="A64" s="43">
        <f>Kategorie!B70</f>
        <v>186</v>
      </c>
      <c r="B64" s="44" t="str">
        <f>Kategorie!C70</f>
        <v>Kučera</v>
      </c>
      <c r="C64" s="44" t="str">
        <f>Kategorie!D70</f>
        <v>Jan </v>
      </c>
      <c r="D64" s="45" t="str">
        <f>Kategorie!E70</f>
        <v>TK Moravské Budějovice</v>
      </c>
      <c r="E64" s="44">
        <f>Kategorie!F70</f>
        <v>1981</v>
      </c>
    </row>
    <row r="65" spans="1:5" ht="12.75">
      <c r="A65" s="43">
        <f>Kategorie!B86</f>
        <v>187</v>
      </c>
      <c r="B65" s="44" t="str">
        <f>Kategorie!C86</f>
        <v>Vocílková</v>
      </c>
      <c r="C65" s="44" t="str">
        <f>Kategorie!D86</f>
        <v>Jana</v>
      </c>
      <c r="D65" s="45" t="str">
        <f>Kategorie!E86</f>
        <v>Citonice</v>
      </c>
      <c r="E65" s="44">
        <f>Kategorie!F86</f>
        <v>1966</v>
      </c>
    </row>
    <row r="66" spans="1:5" ht="12.75">
      <c r="A66" s="43">
        <f>Kategorie!B76</f>
        <v>188</v>
      </c>
      <c r="B66" s="44" t="str">
        <f>Kategorie!C76</f>
        <v>Vajčner</v>
      </c>
      <c r="C66" s="44" t="str">
        <f>Kategorie!D76</f>
        <v>Jan </v>
      </c>
      <c r="D66" s="45" t="str">
        <f>Kategorie!E76</f>
        <v>Cialfo-Znovín</v>
      </c>
      <c r="E66" s="44">
        <f>Kategorie!F76</f>
        <v>1977</v>
      </c>
    </row>
    <row r="67" spans="1:5" ht="12.75">
      <c r="A67" s="43">
        <f>Kategorie!B73</f>
        <v>189</v>
      </c>
      <c r="B67" s="44" t="str">
        <f>Kategorie!C73</f>
        <v>Puchner</v>
      </c>
      <c r="C67" s="44" t="str">
        <f>Kategorie!D73</f>
        <v>Josef</v>
      </c>
      <c r="D67" s="45" t="str">
        <f>Kategorie!E73</f>
        <v>Znojmo</v>
      </c>
      <c r="E67" s="44">
        <f>Kategorie!F73</f>
        <v>1950</v>
      </c>
    </row>
    <row r="68" spans="1:5" ht="12.75">
      <c r="A68" s="43">
        <f>Kategorie!B81</f>
        <v>190</v>
      </c>
      <c r="B68" s="44" t="str">
        <f>Kategorie!C81</f>
        <v>Klepalová</v>
      </c>
      <c r="C68" s="44" t="str">
        <f>Kategorie!D81</f>
        <v>Kamila</v>
      </c>
      <c r="D68" s="45" t="str">
        <f>Kategorie!E81</f>
        <v>JAC Brno</v>
      </c>
      <c r="E68" s="44">
        <f>Kategorie!F81</f>
        <v>1996</v>
      </c>
    </row>
    <row r="69" spans="1:5" ht="12.75">
      <c r="A69" s="43">
        <f>Kategorie!B78</f>
        <v>191</v>
      </c>
      <c r="B69" s="44" t="str">
        <f>Kategorie!C78</f>
        <v>Štola</v>
      </c>
      <c r="C69" s="44" t="str">
        <f>Kategorie!D78</f>
        <v>Luboš</v>
      </c>
      <c r="D69" s="45" t="str">
        <f>Kategorie!E78</f>
        <v>Bermuda Pajzl Znojmo</v>
      </c>
      <c r="E69" s="44">
        <f>Kategorie!F78</f>
        <v>1950</v>
      </c>
    </row>
    <row r="70" spans="1:5" ht="12.75">
      <c r="A70" s="43">
        <f>Kategorie!B87</f>
        <v>192</v>
      </c>
      <c r="B70" s="44" t="str">
        <f>Kategorie!C87</f>
        <v>Krčmářová</v>
      </c>
      <c r="C70" s="44" t="str">
        <f>Kategorie!D87</f>
        <v>Jana</v>
      </c>
      <c r="D70" s="45" t="str">
        <f>Kategorie!E87</f>
        <v>Znojmo</v>
      </c>
      <c r="E70" s="44">
        <f>Kategorie!F87</f>
        <v>1959</v>
      </c>
    </row>
    <row r="71" spans="1:5" ht="12.75">
      <c r="A71" s="43">
        <f>Kategorie!B75</f>
        <v>193</v>
      </c>
      <c r="B71" s="44" t="str">
        <f>Kategorie!C75</f>
        <v>Zvarik</v>
      </c>
      <c r="C71" s="44" t="str">
        <f>Kategorie!D75</f>
        <v>Tomáš</v>
      </c>
      <c r="D71" s="45" t="str">
        <f>Kategorie!E75</f>
        <v>Košice</v>
      </c>
      <c r="E71" s="44">
        <f>Kategorie!F75</f>
        <v>1977</v>
      </c>
    </row>
    <row r="72" spans="1:5" ht="12.75">
      <c r="A72" s="43">
        <f>Kategorie!B84</f>
        <v>194</v>
      </c>
      <c r="B72" s="44" t="str">
        <f>Kategorie!C84</f>
        <v>Březinová</v>
      </c>
      <c r="C72" s="44" t="str">
        <f>Kategorie!D84</f>
        <v>Hana</v>
      </c>
      <c r="D72" s="45" t="str">
        <f>Kategorie!E84</f>
        <v>Znojmo</v>
      </c>
      <c r="E72" s="44">
        <f>Kategorie!F84</f>
        <v>1984</v>
      </c>
    </row>
    <row r="73" spans="1:5" ht="12.75">
      <c r="A73" s="43">
        <f>Kategorie!B85</f>
        <v>195</v>
      </c>
      <c r="B73" s="44" t="str">
        <f>Kategorie!C85</f>
        <v>Veselá</v>
      </c>
      <c r="C73" s="44" t="str">
        <f>Kategorie!D85</f>
        <v>Hana</v>
      </c>
      <c r="D73" s="45" t="str">
        <f>Kategorie!E85</f>
        <v>Znojmo</v>
      </c>
      <c r="E73" s="44">
        <f>Kategorie!F85</f>
        <v>1982</v>
      </c>
    </row>
    <row r="74" spans="1:5" ht="12.75">
      <c r="A74" s="43">
        <f>Kategorie!B79</f>
        <v>196</v>
      </c>
      <c r="B74" s="44" t="str">
        <f>Kategorie!C79</f>
        <v>Odstrčil</v>
      </c>
      <c r="C74" s="44" t="str">
        <f>Kategorie!D79</f>
        <v>Jiří</v>
      </c>
      <c r="D74" s="45" t="str">
        <f>Kategorie!E79</f>
        <v>Popocatepetl Znojmo</v>
      </c>
      <c r="E74" s="44">
        <f>Kategorie!F79</f>
        <v>1987</v>
      </c>
    </row>
    <row r="75" spans="1:5" ht="12.75">
      <c r="A75" s="43">
        <f>Kategorie!B74</f>
        <v>197</v>
      </c>
      <c r="B75" s="44" t="str">
        <f>Kategorie!C74</f>
        <v>Havlík</v>
      </c>
      <c r="C75" s="44" t="str">
        <f>Kategorie!D74</f>
        <v>Miroslav</v>
      </c>
      <c r="D75" s="45" t="str">
        <f>Kategorie!E74</f>
        <v>Jihlava</v>
      </c>
      <c r="E75" s="44">
        <f>Kategorie!F74</f>
        <v>1964</v>
      </c>
    </row>
    <row r="76" spans="1:5" ht="12.75">
      <c r="A76" s="43">
        <f>Kategorie!B83</f>
        <v>198</v>
      </c>
      <c r="B76" s="44" t="str">
        <f>Kategorie!C83</f>
        <v>Antošová</v>
      </c>
      <c r="C76" s="44" t="str">
        <f>Kategorie!D83</f>
        <v>Irena</v>
      </c>
      <c r="D76" s="45" t="str">
        <f>Kategorie!E83</f>
        <v>Moravská Slávie</v>
      </c>
      <c r="E76" s="44">
        <f>Kategorie!F83</f>
        <v>1967</v>
      </c>
    </row>
    <row r="77" spans="1:5" ht="12.75">
      <c r="A77" s="43">
        <f>Kategorie!B72</f>
        <v>199</v>
      </c>
      <c r="B77" s="44" t="str">
        <f>Kategorie!C72</f>
        <v>Antoš </v>
      </c>
      <c r="C77" s="44" t="str">
        <f>Kategorie!D72</f>
        <v>Jakub</v>
      </c>
      <c r="D77" s="45" t="str">
        <f>Kategorie!E72</f>
        <v>Uni BRNO</v>
      </c>
      <c r="E77" s="44">
        <f>Kategorie!F72</f>
        <v>1964</v>
      </c>
    </row>
    <row r="78" spans="1:5" ht="12.75">
      <c r="A78" s="43">
        <f>Kategorie!B77</f>
        <v>200</v>
      </c>
      <c r="B78" s="44" t="str">
        <f>Kategorie!C77</f>
        <v>Marek </v>
      </c>
      <c r="C78" s="44" t="str">
        <f>Kategorie!D77</f>
        <v>Jakub</v>
      </c>
      <c r="D78" s="45" t="str">
        <f>Kategorie!E77</f>
        <v>Popocatepetl Znojmo</v>
      </c>
      <c r="E78" s="44">
        <f>Kategorie!F77</f>
        <v>1999</v>
      </c>
    </row>
  </sheetData>
  <printOptions/>
  <pageMargins left="0.7875" right="0.7875" top="0.7875" bottom="0.7875" header="0.5118055555555555" footer="0.5118055555555555"/>
  <pageSetup fitToHeight="2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view="pageBreakPreview" zoomScale="80" zoomScaleSheetLayoutView="8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J66" sqref="J66"/>
    </sheetView>
  </sheetViews>
  <sheetFormatPr defaultColWidth="12.00390625" defaultRowHeight="12.75"/>
  <cols>
    <col min="1" max="1" width="8.625" style="0" customWidth="1"/>
    <col min="2" max="2" width="11.625" style="0" customWidth="1"/>
    <col min="3" max="3" width="15.50390625" style="0" customWidth="1"/>
    <col min="4" max="4" width="11.625" style="0" customWidth="1"/>
    <col min="5" max="5" width="24.50390625" style="0" customWidth="1"/>
    <col min="6" max="7" width="11.625" style="0" customWidth="1"/>
    <col min="8" max="8" width="14.875" style="0" customWidth="1"/>
    <col min="9" max="16384" width="11.625" style="0" customWidth="1"/>
  </cols>
  <sheetData>
    <row r="1" spans="1:10" s="48" customFormat="1" ht="17.25">
      <c r="A1" s="46"/>
      <c r="B1" s="46" t="s">
        <v>211</v>
      </c>
      <c r="C1" s="47"/>
      <c r="D1" s="47"/>
      <c r="E1" s="47"/>
      <c r="F1" s="47"/>
      <c r="G1" s="47"/>
      <c r="H1" s="47"/>
      <c r="I1" s="47"/>
      <c r="J1" s="47"/>
    </row>
    <row r="2" spans="1:10" s="49" customFormat="1" ht="15">
      <c r="A2" s="6"/>
      <c r="B2" s="6" t="s">
        <v>212</v>
      </c>
      <c r="C2" s="7"/>
      <c r="D2" s="7"/>
      <c r="E2" s="7"/>
      <c r="F2" s="7"/>
      <c r="G2" s="7"/>
      <c r="H2" s="7"/>
      <c r="I2" s="7"/>
      <c r="J2" s="7"/>
    </row>
    <row r="3" spans="1:10" s="52" customFormat="1" ht="15">
      <c r="A3" s="50" t="s">
        <v>213</v>
      </c>
      <c r="B3" s="50" t="s">
        <v>4</v>
      </c>
      <c r="C3" s="51" t="s">
        <v>5</v>
      </c>
      <c r="D3" s="51" t="s">
        <v>6</v>
      </c>
      <c r="E3" s="51" t="s">
        <v>7</v>
      </c>
      <c r="F3" s="50" t="s">
        <v>8</v>
      </c>
      <c r="G3" s="50" t="s">
        <v>9</v>
      </c>
      <c r="H3" s="50" t="s">
        <v>10</v>
      </c>
      <c r="I3" s="50" t="s">
        <v>214</v>
      </c>
      <c r="J3" s="50" t="s">
        <v>11</v>
      </c>
    </row>
    <row r="4" spans="1:10" s="52" customFormat="1" ht="15">
      <c r="A4" s="53" t="s">
        <v>215</v>
      </c>
      <c r="B4" s="53"/>
      <c r="C4" s="54"/>
      <c r="D4" s="54"/>
      <c r="E4" s="54"/>
      <c r="F4" s="53"/>
      <c r="G4" s="53"/>
      <c r="H4" s="53"/>
      <c r="I4" s="53"/>
      <c r="J4" s="53"/>
    </row>
    <row r="5" spans="1:11" ht="15">
      <c r="A5" s="18">
        <f>ROW(C1)</f>
        <v>1</v>
      </c>
      <c r="B5" s="19">
        <v>51</v>
      </c>
      <c r="C5" s="20" t="s">
        <v>17</v>
      </c>
      <c r="D5" s="21" t="s">
        <v>18</v>
      </c>
      <c r="E5" s="21" t="s">
        <v>19</v>
      </c>
      <c r="F5" s="22">
        <v>1978</v>
      </c>
      <c r="G5" s="23" t="str">
        <f>VLOOKUP(F5,'RN muži'!$A$1:$B$107,2,0)</f>
        <v>MA</v>
      </c>
      <c r="H5" s="55">
        <f>VLOOKUP(B5,MC!$A$2:$B$1006,2,0)</f>
        <v>0.02515046296296296</v>
      </c>
      <c r="I5" s="19">
        <f>RANK(H5,'Zadani_bezcu HZ'!$H$1:$H$164,1)</f>
        <v>1</v>
      </c>
      <c r="J5" s="25">
        <v>30</v>
      </c>
      <c r="K5" s="18">
        <f>ROW(M1)</f>
        <v>1</v>
      </c>
    </row>
    <row r="6" spans="1:11" ht="15">
      <c r="A6" s="18">
        <f>ROW(C2)</f>
        <v>2</v>
      </c>
      <c r="B6" s="19">
        <v>24</v>
      </c>
      <c r="C6" s="20" t="s">
        <v>20</v>
      </c>
      <c r="D6" s="21" t="s">
        <v>21</v>
      </c>
      <c r="E6" s="21" t="s">
        <v>22</v>
      </c>
      <c r="F6" s="27">
        <v>1982</v>
      </c>
      <c r="G6" s="23" t="str">
        <f>VLOOKUP(F6,'RN muži'!$A$1:$B$107,2,0)</f>
        <v>MA</v>
      </c>
      <c r="H6" s="55">
        <f>VLOOKUP(B6,MC!$A$2:$B$1006,2,0)</f>
        <v>0.025578703703703704</v>
      </c>
      <c r="I6" s="19">
        <f>RANK(H6,'Zadani_bezcu HZ'!$H$1:$H$164,1)</f>
        <v>2</v>
      </c>
      <c r="J6" s="25">
        <v>25</v>
      </c>
      <c r="K6" s="18">
        <f>ROW(M2)</f>
        <v>2</v>
      </c>
    </row>
    <row r="7" spans="1:11" ht="15">
      <c r="A7" s="18">
        <f>ROW(C3)</f>
        <v>3</v>
      </c>
      <c r="B7" s="19">
        <v>47</v>
      </c>
      <c r="C7" s="20" t="s">
        <v>23</v>
      </c>
      <c r="D7" s="21" t="s">
        <v>24</v>
      </c>
      <c r="E7" s="21" t="s">
        <v>25</v>
      </c>
      <c r="F7" s="22">
        <v>1983</v>
      </c>
      <c r="G7" s="23" t="str">
        <f>VLOOKUP(F7,'RN muži'!$A$1:$B$107,2,0)</f>
        <v>MA</v>
      </c>
      <c r="H7" s="55">
        <f>VLOOKUP(B7,MC!$A$2:$B$1006,2,0)</f>
        <v>0.025798611111111112</v>
      </c>
      <c r="I7" s="19">
        <f>RANK(H7,'Zadani_bezcu HZ'!$H$1:$H$164,1)</f>
        <v>3</v>
      </c>
      <c r="J7" s="25">
        <v>21</v>
      </c>
      <c r="K7" s="18">
        <f>ROW(M3)</f>
        <v>3</v>
      </c>
    </row>
    <row r="8" spans="1:11" ht="15">
      <c r="A8" s="18">
        <f>ROW(C4)</f>
        <v>4</v>
      </c>
      <c r="B8" s="19">
        <v>46</v>
      </c>
      <c r="C8" s="20" t="s">
        <v>26</v>
      </c>
      <c r="D8" s="21" t="s">
        <v>27</v>
      </c>
      <c r="E8" s="21" t="s">
        <v>25</v>
      </c>
      <c r="F8" s="27">
        <v>1988</v>
      </c>
      <c r="G8" s="23" t="str">
        <f>VLOOKUP(F8,'RN muži'!$A$1:$B$107,2,0)</f>
        <v>MA</v>
      </c>
      <c r="H8" s="55">
        <f>VLOOKUP(B8,MC!$A$2:$B$1006,2,0)</f>
        <v>0.027314814814814816</v>
      </c>
      <c r="I8" s="19">
        <f>RANK(H8,'Zadani_bezcu HZ'!$H$1:$H$164,1)</f>
        <v>6</v>
      </c>
      <c r="J8" s="25">
        <v>18</v>
      </c>
      <c r="K8" s="18">
        <f>ROW(M4)</f>
        <v>4</v>
      </c>
    </row>
    <row r="9" spans="1:11" ht="15">
      <c r="A9" s="18">
        <f>ROW(C5)</f>
        <v>5</v>
      </c>
      <c r="B9" s="19">
        <v>30</v>
      </c>
      <c r="C9" s="20" t="s">
        <v>28</v>
      </c>
      <c r="D9" s="21" t="s">
        <v>29</v>
      </c>
      <c r="E9" s="21" t="s">
        <v>30</v>
      </c>
      <c r="F9" s="22">
        <v>1976</v>
      </c>
      <c r="G9" s="23" t="str">
        <f>VLOOKUP(F9,'RN muži'!$A$1:$B$107,2,0)</f>
        <v>MA</v>
      </c>
      <c r="H9" s="55">
        <f>VLOOKUP(B9,MC!$A$2:$B$1006,2,0)</f>
        <v>0.027511574074074074</v>
      </c>
      <c r="I9" s="19">
        <f>RANK(H9,'Zadani_bezcu HZ'!$H$1:$H$164,1)</f>
        <v>8</v>
      </c>
      <c r="J9" s="25">
        <v>16</v>
      </c>
      <c r="K9" s="18">
        <f>ROW(M5)</f>
        <v>5</v>
      </c>
    </row>
    <row r="10" spans="1:11" ht="15">
      <c r="A10" s="18">
        <f>ROW(C6)</f>
        <v>6</v>
      </c>
      <c r="B10" s="19">
        <v>13</v>
      </c>
      <c r="C10" s="20" t="s">
        <v>31</v>
      </c>
      <c r="D10" s="21" t="s">
        <v>32</v>
      </c>
      <c r="E10" s="21" t="s">
        <v>33</v>
      </c>
      <c r="F10" s="27">
        <v>1977</v>
      </c>
      <c r="G10" s="23" t="str">
        <f>VLOOKUP(F10,'RN muži'!$A$1:$B$107,2,0)</f>
        <v>MA</v>
      </c>
      <c r="H10" s="55">
        <f>VLOOKUP(B10,MC!$A$2:$B$1006,2,0)</f>
        <v>0.029108796296296296</v>
      </c>
      <c r="I10" s="19">
        <f>RANK(H10,'Zadani_bezcu HZ'!$H$1:$H$164,1)</f>
        <v>9</v>
      </c>
      <c r="J10" s="25">
        <v>15</v>
      </c>
      <c r="K10" s="18">
        <f>ROW(M6)</f>
        <v>6</v>
      </c>
    </row>
    <row r="11" spans="1:11" ht="15">
      <c r="A11" s="18">
        <f>ROW(C7)</f>
        <v>7</v>
      </c>
      <c r="B11" s="19">
        <v>19</v>
      </c>
      <c r="C11" s="20" t="s">
        <v>34</v>
      </c>
      <c r="D11" s="21" t="s">
        <v>21</v>
      </c>
      <c r="E11" s="21" t="s">
        <v>216</v>
      </c>
      <c r="F11" s="27">
        <v>1994</v>
      </c>
      <c r="G11" s="23" t="str">
        <f>VLOOKUP(F11,'RN muži'!$A$1:$B$107,2,0)</f>
        <v>MA</v>
      </c>
      <c r="H11" s="55">
        <f>VLOOKUP(B11,MC!$A$2:$B$1006,2,0)</f>
        <v>0.029814814814814815</v>
      </c>
      <c r="I11" s="19">
        <f>RANK(H11,'Zadani_bezcu HZ'!$H$1:$H$164,1)</f>
        <v>10</v>
      </c>
      <c r="J11" s="25">
        <v>14</v>
      </c>
      <c r="K11" s="18">
        <f>ROW(M7)</f>
        <v>7</v>
      </c>
    </row>
    <row r="12" spans="1:11" ht="15">
      <c r="A12" s="18">
        <f>ROW(C8)</f>
        <v>8</v>
      </c>
      <c r="B12" s="19">
        <v>49</v>
      </c>
      <c r="C12" s="20" t="s">
        <v>36</v>
      </c>
      <c r="D12" s="21" t="s">
        <v>37</v>
      </c>
      <c r="E12" s="21" t="s">
        <v>30</v>
      </c>
      <c r="F12" s="22">
        <v>1977</v>
      </c>
      <c r="G12" s="23" t="str">
        <f>VLOOKUP(F12,'RN muži'!$A$1:$B$107,2,0)</f>
        <v>MA</v>
      </c>
      <c r="H12" s="55">
        <f>VLOOKUP(B12,MC!$A$2:$B$1006,2,0)</f>
        <v>0.03048611111111111</v>
      </c>
      <c r="I12" s="19">
        <f>RANK(H12,'Zadani_bezcu HZ'!$H$1:$H$164,1)</f>
        <v>14</v>
      </c>
      <c r="J12" s="25">
        <v>13</v>
      </c>
      <c r="K12" s="18">
        <f>ROW(M8)</f>
        <v>8</v>
      </c>
    </row>
    <row r="13" spans="1:11" ht="15">
      <c r="A13" s="18">
        <f>ROW(C9)</f>
        <v>9</v>
      </c>
      <c r="B13" s="19">
        <v>42</v>
      </c>
      <c r="C13" s="20" t="s">
        <v>38</v>
      </c>
      <c r="D13" s="21" t="s">
        <v>39</v>
      </c>
      <c r="E13" s="21" t="s">
        <v>40</v>
      </c>
      <c r="F13" s="22">
        <v>1983</v>
      </c>
      <c r="G13" s="23" t="str">
        <f>VLOOKUP(F13,'RN muži'!$A$1:$B$107,2,0)</f>
        <v>MA</v>
      </c>
      <c r="H13" s="55">
        <f>VLOOKUP(B13,MC!$A$2:$B$1006,2,0)</f>
        <v>0.031921296296296295</v>
      </c>
      <c r="I13" s="19">
        <f>RANK(H13,'Zadani_bezcu HZ'!$H$1:$H$164,1)</f>
        <v>20</v>
      </c>
      <c r="J13" s="25">
        <v>12</v>
      </c>
      <c r="K13" s="18">
        <f>ROW(M9)</f>
        <v>9</v>
      </c>
    </row>
    <row r="14" spans="1:11" ht="15">
      <c r="A14" s="18">
        <f>ROW(C10)</f>
        <v>10</v>
      </c>
      <c r="B14" s="19">
        <v>23</v>
      </c>
      <c r="C14" s="20" t="s">
        <v>41</v>
      </c>
      <c r="D14" s="21" t="s">
        <v>21</v>
      </c>
      <c r="E14" s="21" t="s">
        <v>30</v>
      </c>
      <c r="F14" s="22">
        <v>1984</v>
      </c>
      <c r="G14" s="23" t="str">
        <f>VLOOKUP(F14,'RN muži'!$A$1:$B$107,2,0)</f>
        <v>MA</v>
      </c>
      <c r="H14" s="55">
        <f>VLOOKUP(B14,MC!$A$2:$B$1006,2,0)</f>
        <v>0.032164351851851854</v>
      </c>
      <c r="I14" s="19">
        <f>RANK(H14,'Zadani_bezcu HZ'!$H$1:$H$164,1)</f>
        <v>22</v>
      </c>
      <c r="J14" s="25">
        <v>11</v>
      </c>
      <c r="K14" s="18">
        <f>ROW(M10)</f>
        <v>10</v>
      </c>
    </row>
    <row r="15" spans="1:11" ht="15">
      <c r="A15" s="18">
        <f>ROW(C11)</f>
        <v>11</v>
      </c>
      <c r="B15" s="19">
        <v>33</v>
      </c>
      <c r="C15" s="20" t="s">
        <v>42</v>
      </c>
      <c r="D15" s="21" t="s">
        <v>43</v>
      </c>
      <c r="E15" s="21" t="s">
        <v>44</v>
      </c>
      <c r="F15" s="22">
        <v>1990</v>
      </c>
      <c r="G15" s="23" t="str">
        <f>VLOOKUP(F15,'RN muži'!$A$1:$B$107,2,0)</f>
        <v>MA</v>
      </c>
      <c r="H15" s="55">
        <f>VLOOKUP(B15,MC!$A$2:$B$1006,2,0)</f>
        <v>0.032858796296296296</v>
      </c>
      <c r="I15" s="19">
        <f>RANK(H15,'Zadani_bezcu HZ'!$H$1:$H$164,1)</f>
        <v>25</v>
      </c>
      <c r="J15" s="25">
        <v>10</v>
      </c>
      <c r="K15" s="18">
        <f>ROW(M11)</f>
        <v>11</v>
      </c>
    </row>
    <row r="16" spans="1:11" ht="15">
      <c r="A16" s="18">
        <f>ROW(C12)</f>
        <v>12</v>
      </c>
      <c r="B16" s="19">
        <v>36</v>
      </c>
      <c r="C16" s="20" t="s">
        <v>45</v>
      </c>
      <c r="D16" s="21" t="s">
        <v>46</v>
      </c>
      <c r="E16" s="21" t="s">
        <v>30</v>
      </c>
      <c r="F16" s="22">
        <v>1976</v>
      </c>
      <c r="G16" s="23" t="str">
        <f>VLOOKUP(F16,'RN muži'!$A$1:$B$107,2,0)</f>
        <v>MA</v>
      </c>
      <c r="H16" s="55">
        <f>VLOOKUP(B16,MC!$A$2:$B$1006,2,0)</f>
        <v>0.033101851851851855</v>
      </c>
      <c r="I16" s="19">
        <f>RANK(H16,'Zadani_bezcu HZ'!$H$1:$H$164,1)</f>
        <v>27</v>
      </c>
      <c r="J16" s="25">
        <v>9</v>
      </c>
      <c r="K16" s="18">
        <f>ROW(M12)</f>
        <v>12</v>
      </c>
    </row>
    <row r="17" spans="1:11" ht="15">
      <c r="A17" s="18">
        <f>ROW(C13)</f>
        <v>13</v>
      </c>
      <c r="B17" s="19">
        <v>44</v>
      </c>
      <c r="C17" s="20" t="s">
        <v>47</v>
      </c>
      <c r="D17" s="21" t="s">
        <v>48</v>
      </c>
      <c r="E17" s="21"/>
      <c r="F17" s="22">
        <v>1986</v>
      </c>
      <c r="G17" s="23" t="str">
        <f>VLOOKUP(F17,'RN muži'!$A$1:$B$107,2,0)</f>
        <v>MA</v>
      </c>
      <c r="H17" s="55">
        <f>VLOOKUP(B17,MC!$A$2:$B$1006,2,0)</f>
        <v>0.034525462962962966</v>
      </c>
      <c r="I17" s="19">
        <f>RANK(H17,'Zadani_bezcu HZ'!$H$1:$H$164,1)</f>
        <v>35</v>
      </c>
      <c r="J17" s="25">
        <v>8</v>
      </c>
      <c r="K17" s="18">
        <f>ROW(M13)</f>
        <v>13</v>
      </c>
    </row>
    <row r="18" spans="1:11" ht="15">
      <c r="A18" s="18">
        <f>ROW(C14)</f>
        <v>14</v>
      </c>
      <c r="B18" s="19">
        <v>56</v>
      </c>
      <c r="C18" s="20" t="s">
        <v>49</v>
      </c>
      <c r="D18" s="21" t="s">
        <v>50</v>
      </c>
      <c r="E18" s="21" t="s">
        <v>30</v>
      </c>
      <c r="F18" s="22">
        <v>1976</v>
      </c>
      <c r="G18" s="23" t="str">
        <f>VLOOKUP(F18,'RN muži'!$A$1:$B$107,2,0)</f>
        <v>MA</v>
      </c>
      <c r="H18" s="55">
        <f>VLOOKUP(B18,MC!$A$2:$B$1006,2,0)</f>
        <v>0.03690972222222222</v>
      </c>
      <c r="I18" s="19">
        <f>RANK(H18,'Zadani_bezcu HZ'!$H$1:$H$164,1)</f>
        <v>38</v>
      </c>
      <c r="J18" s="25">
        <v>7</v>
      </c>
      <c r="K18" s="18">
        <f>ROW(M14)</f>
        <v>14</v>
      </c>
    </row>
    <row r="19" spans="1:11" ht="15">
      <c r="A19" s="18">
        <f>ROW(C15)</f>
        <v>15</v>
      </c>
      <c r="B19" s="19">
        <v>52</v>
      </c>
      <c r="C19" s="20" t="s">
        <v>51</v>
      </c>
      <c r="D19" s="21" t="s">
        <v>52</v>
      </c>
      <c r="E19" s="21" t="s">
        <v>30</v>
      </c>
      <c r="F19" s="22">
        <v>1976</v>
      </c>
      <c r="G19" s="23" t="str">
        <f>VLOOKUP(F19,'RN muži'!$A$1:$B$107,2,0)</f>
        <v>MA</v>
      </c>
      <c r="H19" s="55">
        <f>VLOOKUP(B19,MC!$A$2:$B$1006,2,0)</f>
        <v>0.03710648148148148</v>
      </c>
      <c r="I19" s="19">
        <f>RANK(H19,'Zadani_bezcu HZ'!$H$1:$H$164,1)</f>
        <v>39</v>
      </c>
      <c r="J19" s="25">
        <v>6</v>
      </c>
      <c r="K19" s="18">
        <f>ROW(M15)</f>
        <v>15</v>
      </c>
    </row>
    <row r="20" spans="1:11" ht="15">
      <c r="A20" s="18">
        <f>ROW(C16)</f>
        <v>16</v>
      </c>
      <c r="B20" s="19">
        <v>14</v>
      </c>
      <c r="C20" s="20" t="s">
        <v>53</v>
      </c>
      <c r="D20" s="21" t="s">
        <v>54</v>
      </c>
      <c r="E20" s="21" t="s">
        <v>30</v>
      </c>
      <c r="F20" s="27">
        <v>1992</v>
      </c>
      <c r="G20" s="23" t="str">
        <f>VLOOKUP(F20,'RN muži'!$A$1:$B$107,2,0)</f>
        <v>MA</v>
      </c>
      <c r="H20" s="55">
        <f>VLOOKUP(B20,MC!$A$2:$B$1006,2,0)</f>
        <v>0.03900462962962963</v>
      </c>
      <c r="I20" s="19">
        <f>RANK(H20,'Zadani_bezcu HZ'!$H$1:$H$164,1)</f>
        <v>43</v>
      </c>
      <c r="J20" s="25">
        <v>5</v>
      </c>
      <c r="K20" s="18">
        <f>ROW(M16)</f>
        <v>16</v>
      </c>
    </row>
    <row r="21" spans="1:11" ht="15">
      <c r="A21" s="18">
        <f>ROW(C17)</f>
        <v>17</v>
      </c>
      <c r="B21" s="19">
        <v>57</v>
      </c>
      <c r="C21" s="20" t="s">
        <v>55</v>
      </c>
      <c r="D21" s="21" t="s">
        <v>56</v>
      </c>
      <c r="E21" s="21" t="s">
        <v>30</v>
      </c>
      <c r="F21" s="27">
        <v>1983</v>
      </c>
      <c r="G21" s="23" t="str">
        <f>VLOOKUP(F21,'RN muži'!$A$1:$B$107,2,0)</f>
        <v>MA</v>
      </c>
      <c r="H21" s="55">
        <f>VLOOKUP(B21,MC!$A$2:$B$1006,2,0)</f>
        <v>0.04024305555555555</v>
      </c>
      <c r="I21" s="19">
        <f>RANK(H21,'Zadani_bezcu HZ'!$H$1:$H$164,1)</f>
        <v>46</v>
      </c>
      <c r="J21" s="25">
        <v>4</v>
      </c>
      <c r="K21" s="18">
        <f>ROW(M17)</f>
        <v>17</v>
      </c>
    </row>
    <row r="22" spans="1:11" ht="15">
      <c r="A22" s="18">
        <f>ROW(C18)</f>
        <v>18</v>
      </c>
      <c r="B22" s="19">
        <v>11</v>
      </c>
      <c r="C22" s="20" t="s">
        <v>57</v>
      </c>
      <c r="D22" s="21" t="s">
        <v>58</v>
      </c>
      <c r="E22" s="21" t="s">
        <v>44</v>
      </c>
      <c r="F22" s="22">
        <v>1982</v>
      </c>
      <c r="G22" s="23" t="str">
        <f>VLOOKUP(F22,'RN muži'!$A$1:$B$107,2,0)</f>
        <v>MA</v>
      </c>
      <c r="H22" s="55">
        <f>VLOOKUP(B22,MC!$A$2:$B$1006,2,0)</f>
        <v>0.040254629629629626</v>
      </c>
      <c r="I22" s="19">
        <f>RANK(H22,'Zadani_bezcu HZ'!$H$1:$H$164,1)</f>
        <v>47</v>
      </c>
      <c r="J22" s="25">
        <v>3</v>
      </c>
      <c r="K22" s="18">
        <f>ROW(M18)</f>
        <v>18</v>
      </c>
    </row>
    <row r="23" spans="1:11" ht="15">
      <c r="A23" s="18">
        <f>ROW(C19)</f>
        <v>19</v>
      </c>
      <c r="B23" s="19">
        <v>21</v>
      </c>
      <c r="C23" s="20" t="s">
        <v>59</v>
      </c>
      <c r="D23" s="21" t="s">
        <v>60</v>
      </c>
      <c r="E23" s="21" t="s">
        <v>61</v>
      </c>
      <c r="F23" s="22">
        <v>1979</v>
      </c>
      <c r="G23" s="23" t="str">
        <f>VLOOKUP(F23,'RN muži'!$A$1:$B$107,2,0)</f>
        <v>MA</v>
      </c>
      <c r="H23" s="55">
        <f>VLOOKUP(B23,MC!$A$2:$B$1006,2,0)</f>
        <v>0.04392361111111111</v>
      </c>
      <c r="I23" s="19">
        <f>RANK(H23,'Zadani_bezcu HZ'!$H$1:$H$164,1)</f>
        <v>50</v>
      </c>
      <c r="J23" s="25">
        <v>2</v>
      </c>
      <c r="K23" s="18">
        <f>ROW(M19)</f>
        <v>19</v>
      </c>
    </row>
    <row r="24" spans="1:10" s="63" customFormat="1" ht="12.75">
      <c r="A24" s="56"/>
      <c r="B24" s="57"/>
      <c r="C24" s="58"/>
      <c r="D24" s="59"/>
      <c r="E24" s="59"/>
      <c r="F24" s="60"/>
      <c r="G24" s="61"/>
      <c r="H24" s="62"/>
      <c r="I24" s="57"/>
      <c r="J24" s="56"/>
    </row>
    <row r="25" spans="1:11" ht="15">
      <c r="A25" s="18">
        <f>ROW(C1)</f>
        <v>1</v>
      </c>
      <c r="B25" s="19">
        <v>3</v>
      </c>
      <c r="C25" s="20" t="s">
        <v>65</v>
      </c>
      <c r="D25" s="21" t="s">
        <v>66</v>
      </c>
      <c r="E25" s="21" t="s">
        <v>25</v>
      </c>
      <c r="F25" s="22">
        <v>1965</v>
      </c>
      <c r="G25" s="23" t="str">
        <f>VLOOKUP(F25,'RN muži'!$A$1:$B$107,2,0)</f>
        <v>MB</v>
      </c>
      <c r="H25" s="55">
        <f>VLOOKUP(B25,MC!$A$2:$B$1006,2,0)</f>
        <v>0.02746527777777778</v>
      </c>
      <c r="I25" s="19">
        <f>RANK(H25,'Zadani_bezcu HZ'!$H$1:$H$164,1)</f>
        <v>7</v>
      </c>
      <c r="J25" s="25">
        <v>30</v>
      </c>
      <c r="K25" s="18">
        <f>ROW(M20)</f>
        <v>20</v>
      </c>
    </row>
    <row r="26" spans="1:11" ht="15">
      <c r="A26" s="18">
        <f>ROW(C2)</f>
        <v>2</v>
      </c>
      <c r="B26" s="19">
        <v>27</v>
      </c>
      <c r="C26" s="20" t="s">
        <v>67</v>
      </c>
      <c r="D26" s="21" t="s">
        <v>24</v>
      </c>
      <c r="E26" s="21" t="s">
        <v>68</v>
      </c>
      <c r="F26" s="27">
        <v>1965</v>
      </c>
      <c r="G26" s="23" t="str">
        <f>VLOOKUP(F26,'RN muži'!$A$1:$B$107,2,0)</f>
        <v>MB</v>
      </c>
      <c r="H26" s="55">
        <f>VLOOKUP(B26,MC!$A$2:$B$1006,2,0)</f>
        <v>0.029895833333333333</v>
      </c>
      <c r="I26" s="19">
        <f>RANK(H26,'Zadani_bezcu HZ'!$H$1:$H$164,1)</f>
        <v>11</v>
      </c>
      <c r="J26" s="25">
        <v>25</v>
      </c>
      <c r="K26" s="18">
        <f>ROW(M21)</f>
        <v>21</v>
      </c>
    </row>
    <row r="27" spans="1:11" ht="15">
      <c r="A27" s="18">
        <f>ROW(C3)</f>
        <v>3</v>
      </c>
      <c r="B27" s="19">
        <v>12</v>
      </c>
      <c r="C27" s="20" t="s">
        <v>69</v>
      </c>
      <c r="D27" s="21" t="s">
        <v>70</v>
      </c>
      <c r="E27" s="21" t="s">
        <v>71</v>
      </c>
      <c r="F27" s="27">
        <v>1964</v>
      </c>
      <c r="G27" s="23" t="str">
        <f>VLOOKUP(F27,'RN muži'!$A$1:$B$107,2,0)</f>
        <v>MB</v>
      </c>
      <c r="H27" s="55">
        <f>VLOOKUP(B27,MC!$A$2:$B$1006,2,0)</f>
        <v>0.03011574074074074</v>
      </c>
      <c r="I27" s="19">
        <f>RANK(H27,'Zadani_bezcu HZ'!$H$1:$H$164,1)</f>
        <v>12</v>
      </c>
      <c r="J27" s="25">
        <v>21</v>
      </c>
      <c r="K27" s="18">
        <f>ROW(M22)</f>
        <v>22</v>
      </c>
    </row>
    <row r="28" spans="1:11" ht="15">
      <c r="A28" s="18">
        <f>ROW(C4)</f>
        <v>4</v>
      </c>
      <c r="B28" s="19">
        <v>22</v>
      </c>
      <c r="C28" s="20" t="s">
        <v>72</v>
      </c>
      <c r="D28" s="21" t="s">
        <v>29</v>
      </c>
      <c r="E28" s="21" t="s">
        <v>73</v>
      </c>
      <c r="F28" s="22">
        <v>1964</v>
      </c>
      <c r="G28" s="23" t="str">
        <f>VLOOKUP(F28,'RN muži'!$A$1:$B$107,2,0)</f>
        <v>MB</v>
      </c>
      <c r="H28" s="64">
        <f>VLOOKUP(B28,MC!$A$2:$B$1006,2,0)</f>
        <v>0.03221064814814815</v>
      </c>
      <c r="I28" s="19">
        <f>RANK(H28,'Zadani_bezcu HZ'!$H$1:$H$164,1)</f>
        <v>23</v>
      </c>
      <c r="J28" s="25">
        <v>18</v>
      </c>
      <c r="K28" s="18">
        <f>ROW(M23)</f>
        <v>23</v>
      </c>
    </row>
    <row r="29" spans="1:11" ht="15">
      <c r="A29" s="18">
        <f>ROW(C5)</f>
        <v>5</v>
      </c>
      <c r="B29" s="19">
        <v>53</v>
      </c>
      <c r="C29" s="20" t="s">
        <v>74</v>
      </c>
      <c r="D29" s="21" t="s">
        <v>54</v>
      </c>
      <c r="E29" s="21" t="s">
        <v>75</v>
      </c>
      <c r="F29" s="27">
        <v>1966</v>
      </c>
      <c r="G29" s="23" t="str">
        <f>VLOOKUP(F29,'RN muži'!$A$1:$B$107,2,0)</f>
        <v>MB</v>
      </c>
      <c r="H29" s="55">
        <f>VLOOKUP(B29,MC!$A$2:$B$1006,2,0)</f>
        <v>0.03263888888888889</v>
      </c>
      <c r="I29" s="19">
        <f>RANK(H29,'Zadani_bezcu HZ'!$H$1:$H$164,1)</f>
        <v>24</v>
      </c>
      <c r="J29" s="25">
        <v>16</v>
      </c>
      <c r="K29" s="18">
        <f>ROW(M24)</f>
        <v>24</v>
      </c>
    </row>
    <row r="30" spans="1:11" ht="15">
      <c r="A30" s="18">
        <f>ROW(C6)</f>
        <v>6</v>
      </c>
      <c r="B30" s="19">
        <v>33</v>
      </c>
      <c r="C30" s="20" t="s">
        <v>76</v>
      </c>
      <c r="D30" s="21" t="s">
        <v>77</v>
      </c>
      <c r="E30" s="21" t="s">
        <v>78</v>
      </c>
      <c r="F30" s="22">
        <v>1971</v>
      </c>
      <c r="G30" s="23" t="str">
        <f>VLOOKUP(F30,'RN muži'!$A$1:$B$107,2,0)</f>
        <v>MB</v>
      </c>
      <c r="H30" s="55">
        <f>VLOOKUP(B30,MC!$A$2:$B$1006,2,0)</f>
        <v>0.032858796296296296</v>
      </c>
      <c r="I30" s="19">
        <f>RANK(H30,'Zadani_bezcu HZ'!$H$1:$H$164,1)</f>
        <v>25</v>
      </c>
      <c r="J30" s="25">
        <v>15</v>
      </c>
      <c r="K30" s="18">
        <f>ROW(M25)</f>
        <v>25</v>
      </c>
    </row>
    <row r="31" spans="1:11" ht="15">
      <c r="A31" s="18">
        <f>ROW(C7)</f>
        <v>7</v>
      </c>
      <c r="B31" s="19">
        <v>29</v>
      </c>
      <c r="C31" s="20" t="s">
        <v>79</v>
      </c>
      <c r="D31" s="21" t="s">
        <v>48</v>
      </c>
      <c r="E31" s="21" t="s">
        <v>80</v>
      </c>
      <c r="F31" s="22">
        <v>1963</v>
      </c>
      <c r="G31" s="23" t="str">
        <f>VLOOKUP(F31,'RN muži'!$A$1:$B$107,2,0)</f>
        <v>MB</v>
      </c>
      <c r="H31" s="55">
        <f>VLOOKUP(B31,MC!$A$2:$B$1006,2,0)</f>
        <v>0.033483796296296296</v>
      </c>
      <c r="I31" s="19">
        <f>RANK(H31,'Zadani_bezcu HZ'!$H$1:$H$164,1)</f>
        <v>30</v>
      </c>
      <c r="J31" s="25">
        <v>14</v>
      </c>
      <c r="K31" s="18">
        <f>ROW(M26)</f>
        <v>26</v>
      </c>
    </row>
    <row r="32" spans="1:11" ht="15">
      <c r="A32" s="18">
        <f>ROW(C8)</f>
        <v>8</v>
      </c>
      <c r="B32" s="19">
        <v>48</v>
      </c>
      <c r="C32" s="20" t="s">
        <v>81</v>
      </c>
      <c r="D32" s="21" t="s">
        <v>82</v>
      </c>
      <c r="E32" s="21" t="s">
        <v>83</v>
      </c>
      <c r="F32" s="22">
        <v>1962</v>
      </c>
      <c r="G32" s="23" t="str">
        <f>VLOOKUP(F32,'RN muži'!$A$1:$B$107,2,0)</f>
        <v>MB</v>
      </c>
      <c r="H32" s="55">
        <f>VLOOKUP(B32,MC!$A$2:$B$1006,2,0)</f>
        <v>0.03373842592592593</v>
      </c>
      <c r="I32" s="19">
        <f>RANK(H32,'Zadani_bezcu HZ'!$H$1:$H$164,1)</f>
        <v>32</v>
      </c>
      <c r="J32" s="25">
        <v>13</v>
      </c>
      <c r="K32" s="18">
        <f>ROW(M27)</f>
        <v>27</v>
      </c>
    </row>
    <row r="33" spans="1:11" ht="15">
      <c r="A33" s="18">
        <f>ROW(C9)</f>
        <v>9</v>
      </c>
      <c r="B33" s="19">
        <v>6</v>
      </c>
      <c r="C33" s="20" t="s">
        <v>84</v>
      </c>
      <c r="D33" s="21" t="s">
        <v>54</v>
      </c>
      <c r="E33" s="21" t="s">
        <v>85</v>
      </c>
      <c r="F33" s="22">
        <v>1967</v>
      </c>
      <c r="G33" s="23" t="str">
        <f>VLOOKUP(F33,'RN muži'!$A$1:$B$107,2,0)</f>
        <v>MB</v>
      </c>
      <c r="H33" s="55">
        <f>VLOOKUP(B33,MC!$A$2:$B$1006,2,0)</f>
        <v>0.042777777777777776</v>
      </c>
      <c r="I33" s="19">
        <f>RANK(H33,'Zadani_bezcu HZ'!$H$1:$H$164,1)</f>
        <v>49</v>
      </c>
      <c r="J33" s="25">
        <v>12</v>
      </c>
      <c r="K33" s="18">
        <f>ROW(M28)</f>
        <v>28</v>
      </c>
    </row>
    <row r="34" spans="1:11" ht="15">
      <c r="A34" s="18">
        <f>ROW(C10)</f>
        <v>10</v>
      </c>
      <c r="B34" s="19">
        <v>37</v>
      </c>
      <c r="C34" s="20" t="s">
        <v>86</v>
      </c>
      <c r="D34" s="21" t="s">
        <v>87</v>
      </c>
      <c r="E34" s="21" t="s">
        <v>88</v>
      </c>
      <c r="F34" s="22">
        <v>1963</v>
      </c>
      <c r="G34" s="23" t="str">
        <f>VLOOKUP(F34,'RN muži'!$A$1:$B$107,2,0)</f>
        <v>MB</v>
      </c>
      <c r="H34" s="64">
        <f>VLOOKUP(B34,MC!$A$2:$B$1006,2,0)</f>
        <v>0.04569444444444445</v>
      </c>
      <c r="I34" s="19">
        <f>RANK(H34,'Zadani_bezcu HZ'!$H$1:$H$164,1)</f>
        <v>53</v>
      </c>
      <c r="J34" s="25">
        <v>11</v>
      </c>
      <c r="K34" s="18">
        <f>ROW(M29)</f>
        <v>29</v>
      </c>
    </row>
    <row r="35" spans="1:10" s="63" customFormat="1" ht="12.75">
      <c r="A35" s="65"/>
      <c r="B35" s="66"/>
      <c r="C35" s="67"/>
      <c r="D35" s="68"/>
      <c r="E35" s="68"/>
      <c r="F35" s="69"/>
      <c r="G35" s="70"/>
      <c r="H35" s="71"/>
      <c r="I35" s="66"/>
      <c r="J35" s="65"/>
    </row>
    <row r="36" spans="1:11" ht="15">
      <c r="A36" s="18">
        <f>ROW(C1)</f>
        <v>1</v>
      </c>
      <c r="B36" s="19">
        <v>25</v>
      </c>
      <c r="C36" s="20" t="s">
        <v>92</v>
      </c>
      <c r="D36" s="21" t="s">
        <v>24</v>
      </c>
      <c r="E36" s="21" t="s">
        <v>93</v>
      </c>
      <c r="F36" s="27">
        <v>1960</v>
      </c>
      <c r="G36" s="23" t="str">
        <f>VLOOKUP(F36,'RN muži'!$A$1:$B$107,2,0)</f>
        <v>MC</v>
      </c>
      <c r="H36" s="55">
        <f>VLOOKUP(B36,MC!$A$2:$B$1006,2,0)</f>
        <v>0.026782407407407408</v>
      </c>
      <c r="I36" s="19">
        <f>RANK(H36,'Zadani_bezcu HZ'!$H$1:$H$164,1)</f>
        <v>4</v>
      </c>
      <c r="J36" s="25">
        <v>30</v>
      </c>
      <c r="K36" s="18">
        <f>ROW(M30)</f>
        <v>30</v>
      </c>
    </row>
    <row r="37" spans="1:11" ht="15">
      <c r="A37" s="18">
        <f>ROW(C2)</f>
        <v>2</v>
      </c>
      <c r="B37" s="28">
        <v>8</v>
      </c>
      <c r="C37" s="20" t="s">
        <v>94</v>
      </c>
      <c r="D37" s="21" t="s">
        <v>95</v>
      </c>
      <c r="E37" s="21" t="s">
        <v>96</v>
      </c>
      <c r="F37" s="27">
        <v>1956</v>
      </c>
      <c r="G37" s="23" t="str">
        <f>VLOOKUP(F37,'RN muži'!$A$1:$B$107,2,0)</f>
        <v>MC</v>
      </c>
      <c r="H37" s="55">
        <f>VLOOKUP(B37,MC!$A$2:$B$1006,2,0)</f>
        <v>0.027094907407407408</v>
      </c>
      <c r="I37" s="19">
        <f>RANK(H37,'Zadani_bezcu HZ'!$H$1:$H$164,1)</f>
        <v>5</v>
      </c>
      <c r="J37" s="25">
        <v>25</v>
      </c>
      <c r="K37" s="18">
        <f>ROW(M31)</f>
        <v>31</v>
      </c>
    </row>
    <row r="38" spans="1:11" ht="15">
      <c r="A38" s="18">
        <f>ROW(C3)</f>
        <v>3</v>
      </c>
      <c r="B38" s="19">
        <v>16</v>
      </c>
      <c r="C38" s="20" t="s">
        <v>97</v>
      </c>
      <c r="D38" s="21" t="s">
        <v>98</v>
      </c>
      <c r="E38" s="21" t="s">
        <v>78</v>
      </c>
      <c r="F38" s="22">
        <v>1956</v>
      </c>
      <c r="G38" s="23" t="str">
        <f>VLOOKUP(F38,'RN muži'!$A$1:$B$107,2,0)</f>
        <v>MC</v>
      </c>
      <c r="H38" s="55">
        <f>VLOOKUP(B38,MC!$A$2:$B$1006,2,0)</f>
        <v>0.030833333333333334</v>
      </c>
      <c r="I38" s="19">
        <f>RANK(H38,'Zadani_bezcu HZ'!$H$1:$H$164,1)</f>
        <v>15</v>
      </c>
      <c r="J38" s="25">
        <v>21</v>
      </c>
      <c r="K38" s="18">
        <f>ROW(M32)</f>
        <v>32</v>
      </c>
    </row>
    <row r="39" spans="1:11" ht="15">
      <c r="A39" s="18">
        <f>ROW(C4)</f>
        <v>4</v>
      </c>
      <c r="B39" s="19">
        <v>7</v>
      </c>
      <c r="C39" s="20" t="s">
        <v>52</v>
      </c>
      <c r="D39" s="21" t="s">
        <v>99</v>
      </c>
      <c r="E39" s="21" t="s">
        <v>44</v>
      </c>
      <c r="F39" s="22">
        <v>1958</v>
      </c>
      <c r="G39" s="23" t="str">
        <f>VLOOKUP(F39,'RN muži'!$A$1:$B$107,2,0)</f>
        <v>MC</v>
      </c>
      <c r="H39" s="55">
        <f>VLOOKUP(B39,MC!$A$2:$B$1006,2,0)</f>
        <v>0.03148148148148148</v>
      </c>
      <c r="I39" s="19">
        <f>RANK(H39,'Zadani_bezcu HZ'!$H$1:$H$164,1)</f>
        <v>18</v>
      </c>
      <c r="J39" s="25">
        <v>18</v>
      </c>
      <c r="K39" s="18">
        <f>ROW(M33)</f>
        <v>33</v>
      </c>
    </row>
    <row r="40" spans="1:11" ht="15">
      <c r="A40" s="18">
        <f>ROW(C5)</f>
        <v>5</v>
      </c>
      <c r="B40" s="19">
        <v>5</v>
      </c>
      <c r="C40" s="20" t="s">
        <v>100</v>
      </c>
      <c r="D40" s="21" t="s">
        <v>82</v>
      </c>
      <c r="E40" s="21" t="s">
        <v>101</v>
      </c>
      <c r="F40" s="22">
        <v>1961</v>
      </c>
      <c r="G40" s="23" t="str">
        <f>VLOOKUP(F40,'RN muži'!$A$1:$B$107,2,0)</f>
        <v>MC</v>
      </c>
      <c r="H40" s="55">
        <f>VLOOKUP(B40,MC!$A$2:$B$1006,2,0)</f>
        <v>0.032025462962962964</v>
      </c>
      <c r="I40" s="19">
        <f>RANK(H40,'Zadani_bezcu HZ'!$H$1:$H$164,1)</f>
        <v>21</v>
      </c>
      <c r="J40" s="25">
        <v>16</v>
      </c>
      <c r="K40" s="18">
        <f>ROW(M34)</f>
        <v>34</v>
      </c>
    </row>
    <row r="41" spans="1:11" ht="15">
      <c r="A41" s="18">
        <f>ROW(C6)</f>
        <v>6</v>
      </c>
      <c r="B41" s="19">
        <v>18</v>
      </c>
      <c r="C41" s="20" t="s">
        <v>102</v>
      </c>
      <c r="D41" s="21" t="s">
        <v>24</v>
      </c>
      <c r="E41" s="21" t="s">
        <v>103</v>
      </c>
      <c r="F41" s="22">
        <v>1953</v>
      </c>
      <c r="G41" s="23" t="str">
        <f>VLOOKUP(F41,'RN muži'!$A$1:$B$107,2,0)</f>
        <v>MC</v>
      </c>
      <c r="H41" s="55">
        <f>VLOOKUP(B41,MC!$A$2:$B$1006,2,0)</f>
        <v>0.03325231481481482</v>
      </c>
      <c r="I41" s="19">
        <f>RANK(H41,'Zadani_bezcu HZ'!$H$1:$H$164,1)</f>
        <v>29</v>
      </c>
      <c r="J41" s="25">
        <v>15</v>
      </c>
      <c r="K41" s="18">
        <f>ROW(M35)</f>
        <v>35</v>
      </c>
    </row>
    <row r="42" spans="1:11" ht="15">
      <c r="A42" s="18">
        <f>ROW(C7)</f>
        <v>7</v>
      </c>
      <c r="B42" s="19">
        <v>1</v>
      </c>
      <c r="C42" s="20" t="s">
        <v>104</v>
      </c>
      <c r="D42" s="21" t="s">
        <v>82</v>
      </c>
      <c r="E42" s="21" t="s">
        <v>105</v>
      </c>
      <c r="F42" s="27">
        <v>1960</v>
      </c>
      <c r="G42" s="23" t="str">
        <f>VLOOKUP(F42,'RN muži'!$A$1:$B$107,2,0)</f>
        <v>MC</v>
      </c>
      <c r="H42" s="55">
        <f>VLOOKUP(B42,MC!$A$2:$B$1006,2,0)</f>
        <v>0.03351851851851852</v>
      </c>
      <c r="I42" s="19">
        <f>RANK(H42,'Zadani_bezcu HZ'!$H$1:$H$164,1)</f>
        <v>31</v>
      </c>
      <c r="J42" s="25">
        <v>14</v>
      </c>
      <c r="K42" s="18">
        <f>ROW(M36)</f>
        <v>36</v>
      </c>
    </row>
    <row r="43" spans="1:11" ht="15">
      <c r="A43" s="18">
        <f>ROW(C8)</f>
        <v>8</v>
      </c>
      <c r="B43" s="19">
        <v>54</v>
      </c>
      <c r="C43" s="20" t="s">
        <v>106</v>
      </c>
      <c r="D43" s="21" t="s">
        <v>107</v>
      </c>
      <c r="E43" s="21" t="s">
        <v>108</v>
      </c>
      <c r="F43" s="22">
        <v>1958</v>
      </c>
      <c r="G43" s="23" t="str">
        <f>VLOOKUP(F43,'RN muži'!$A$1:$B$107,2,0)</f>
        <v>MC</v>
      </c>
      <c r="H43" s="55">
        <f>VLOOKUP(B43,MC!$A$2:$B$1006,2,0)</f>
        <v>0.03914351851851852</v>
      </c>
      <c r="I43" s="19">
        <f>RANK(H43,'Zadani_bezcu HZ'!$H$1:$H$164,1)</f>
        <v>44</v>
      </c>
      <c r="J43" s="25">
        <v>13</v>
      </c>
      <c r="K43" s="18">
        <f>ROW(M37)</f>
        <v>37</v>
      </c>
    </row>
    <row r="44" spans="1:10" s="63" customFormat="1" ht="12.75">
      <c r="A44" s="65"/>
      <c r="B44" s="66"/>
      <c r="C44" s="67"/>
      <c r="D44" s="68"/>
      <c r="E44" s="68"/>
      <c r="F44" s="69"/>
      <c r="G44" s="70"/>
      <c r="H44" s="72"/>
      <c r="I44" s="66"/>
      <c r="J44" s="65"/>
    </row>
    <row r="45" spans="1:11" ht="15">
      <c r="A45" s="18">
        <f>ROW(C1)</f>
        <v>1</v>
      </c>
      <c r="B45" s="19">
        <v>17</v>
      </c>
      <c r="C45" s="20" t="s">
        <v>112</v>
      </c>
      <c r="D45" s="21" t="s">
        <v>113</v>
      </c>
      <c r="E45" s="21" t="s">
        <v>114</v>
      </c>
      <c r="F45" s="22">
        <v>1950</v>
      </c>
      <c r="G45" s="23" t="str">
        <f>VLOOKUP(F45,'RN muži'!$A$1:$B$107,2,0)</f>
        <v>MD</v>
      </c>
      <c r="H45" s="55">
        <f>VLOOKUP(B45,MC!$A$2:$B$1006,2,0)</f>
        <v>0.031469907407407405</v>
      </c>
      <c r="I45" s="19">
        <f>RANK(H45,'Zadani_bezcu HZ'!$H$1:$H$164,1)</f>
        <v>17</v>
      </c>
      <c r="J45" s="25">
        <v>30</v>
      </c>
      <c r="K45" s="18">
        <f>ROW(M38)</f>
        <v>38</v>
      </c>
    </row>
    <row r="46" spans="1:11" ht="15">
      <c r="A46" s="18">
        <f>ROW(C2)</f>
        <v>2</v>
      </c>
      <c r="B46" s="19">
        <v>43</v>
      </c>
      <c r="C46" s="20" t="s">
        <v>115</v>
      </c>
      <c r="D46" s="21" t="s">
        <v>116</v>
      </c>
      <c r="E46" s="21" t="s">
        <v>25</v>
      </c>
      <c r="F46" s="22">
        <v>1951</v>
      </c>
      <c r="G46" s="23" t="str">
        <f>VLOOKUP(F46,'RN muži'!$A$1:$B$107,2,0)</f>
        <v>MD</v>
      </c>
      <c r="H46" s="55">
        <f>VLOOKUP(B46,MC!$A$2:$B$1006,2,0)</f>
        <v>0.03377314814814815</v>
      </c>
      <c r="I46" s="19">
        <f>RANK(H46,'Zadani_bezcu HZ'!$H$1:$H$164,1)</f>
        <v>33</v>
      </c>
      <c r="J46" s="25">
        <v>25</v>
      </c>
      <c r="K46" s="18">
        <f>ROW(M39)</f>
        <v>39</v>
      </c>
    </row>
    <row r="47" spans="1:11" ht="15">
      <c r="A47" s="18">
        <f>ROW(C3)</f>
        <v>3</v>
      </c>
      <c r="B47" s="19">
        <v>34</v>
      </c>
      <c r="C47" s="20" t="s">
        <v>117</v>
      </c>
      <c r="D47" s="21" t="s">
        <v>29</v>
      </c>
      <c r="E47" s="21" t="s">
        <v>118</v>
      </c>
      <c r="F47" s="22">
        <v>1949</v>
      </c>
      <c r="G47" s="23" t="str">
        <f>VLOOKUP(F47,'RN muži'!$A$1:$B$107,2,0)</f>
        <v>MD</v>
      </c>
      <c r="H47" s="55">
        <f>VLOOKUP(B47,MC!$A$2:$B$1006,2,0)</f>
        <v>0.03408564814814815</v>
      </c>
      <c r="I47" s="19">
        <f>RANK(H47,'Zadani_bezcu HZ'!$H$1:$H$164,1)</f>
        <v>34</v>
      </c>
      <c r="J47" s="25">
        <v>21</v>
      </c>
      <c r="K47" s="18">
        <f>ROW(M40)</f>
        <v>40</v>
      </c>
    </row>
    <row r="48" spans="1:11" ht="15">
      <c r="A48" s="18">
        <f>ROW(C4)</f>
        <v>4</v>
      </c>
      <c r="B48" s="19">
        <v>45</v>
      </c>
      <c r="C48" s="20" t="s">
        <v>102</v>
      </c>
      <c r="D48" s="21" t="s">
        <v>95</v>
      </c>
      <c r="E48" s="21" t="s">
        <v>103</v>
      </c>
      <c r="F48" s="22">
        <v>1946</v>
      </c>
      <c r="G48" s="23" t="str">
        <f>VLOOKUP(F48,'RN muži'!$A$1:$B$107,2,0)</f>
        <v>MD</v>
      </c>
      <c r="H48" s="64">
        <f>VLOOKUP(B48,MC!$A$2:$B$1006,2,0)</f>
        <v>0.03533564814814815</v>
      </c>
      <c r="I48" s="19">
        <f>RANK(H48,'Zadani_bezcu HZ'!$H$1:$H$164,1)</f>
        <v>36</v>
      </c>
      <c r="J48" s="25">
        <v>18</v>
      </c>
      <c r="K48" s="18">
        <f>ROW(M41)</f>
        <v>41</v>
      </c>
    </row>
    <row r="49" spans="1:11" ht="15">
      <c r="A49" s="18">
        <f>ROW(C5)</f>
        <v>5</v>
      </c>
      <c r="B49" s="19">
        <v>20</v>
      </c>
      <c r="C49" s="20" t="s">
        <v>119</v>
      </c>
      <c r="D49" s="21" t="s">
        <v>29</v>
      </c>
      <c r="E49" s="21" t="s">
        <v>120</v>
      </c>
      <c r="F49" s="22">
        <v>1951</v>
      </c>
      <c r="G49" s="23" t="str">
        <f>VLOOKUP(F49,'RN muži'!$A$1:$B$107,2,0)</f>
        <v>MD</v>
      </c>
      <c r="H49" s="55">
        <f>VLOOKUP(B49,MC!$A$2:$B$1006,2,0)</f>
        <v>0.03872685185185185</v>
      </c>
      <c r="I49" s="19">
        <f>RANK(H49,'Zadani_bezcu HZ'!$H$1:$H$164,1)</f>
        <v>40</v>
      </c>
      <c r="J49" s="25">
        <v>16</v>
      </c>
      <c r="K49" s="18">
        <f>ROW(M42)</f>
        <v>42</v>
      </c>
    </row>
    <row r="50" spans="1:11" ht="15">
      <c r="A50" s="18">
        <f>ROW(C6)</f>
        <v>6</v>
      </c>
      <c r="B50" s="19">
        <v>55</v>
      </c>
      <c r="C50" s="20" t="s">
        <v>121</v>
      </c>
      <c r="D50" s="21" t="s">
        <v>56</v>
      </c>
      <c r="E50" s="21" t="s">
        <v>122</v>
      </c>
      <c r="F50" s="22">
        <v>1946</v>
      </c>
      <c r="G50" s="23" t="str">
        <f>VLOOKUP(F50,'RN muži'!$A$1:$B$107,2,0)</f>
        <v>MD</v>
      </c>
      <c r="H50" s="55">
        <f>VLOOKUP(B50,MC!$A$2:$B$1006,2,0)</f>
        <v>0.044097222222222225</v>
      </c>
      <c r="I50" s="19">
        <f>RANK(H50,'Zadani_bezcu HZ'!$H$1:$H$164,1)</f>
        <v>51</v>
      </c>
      <c r="J50" s="25">
        <v>15</v>
      </c>
      <c r="K50" s="18">
        <f>ROW(M43)</f>
        <v>43</v>
      </c>
    </row>
    <row r="51" spans="1:11" ht="15">
      <c r="A51" s="18">
        <f>ROW(C7)</f>
        <v>7</v>
      </c>
      <c r="B51" s="19">
        <v>35</v>
      </c>
      <c r="C51" s="20" t="s">
        <v>123</v>
      </c>
      <c r="D51" s="21" t="s">
        <v>124</v>
      </c>
      <c r="E51" s="21" t="s">
        <v>19</v>
      </c>
      <c r="F51" s="22">
        <v>1947</v>
      </c>
      <c r="G51" s="23" t="str">
        <f>VLOOKUP(F51,'RN muži'!$A$1:$B$107,2,0)</f>
        <v>MD</v>
      </c>
      <c r="H51" s="55">
        <f>VLOOKUP(B51,MC!$A$2:$B$1006,2,0)</f>
        <v>0.044224537037037034</v>
      </c>
      <c r="I51" s="19">
        <f>RANK(H51,'Zadani_bezcu HZ'!$H$1:$H$164,1)</f>
        <v>52</v>
      </c>
      <c r="J51" s="25">
        <v>14</v>
      </c>
      <c r="K51" s="18">
        <f>ROW(M44)</f>
        <v>44</v>
      </c>
    </row>
    <row r="52" spans="1:10" s="63" customFormat="1" ht="15">
      <c r="A52" s="65"/>
      <c r="B52" s="66"/>
      <c r="C52" s="67"/>
      <c r="D52" s="68"/>
      <c r="E52" s="68"/>
      <c r="F52" s="69"/>
      <c r="G52" s="70"/>
      <c r="H52" s="72"/>
      <c r="I52" s="66"/>
      <c r="J52" s="73"/>
    </row>
    <row r="53" spans="1:11" ht="15">
      <c r="A53" s="18">
        <f>ROW(C1)</f>
        <v>1</v>
      </c>
      <c r="B53" s="19">
        <v>10</v>
      </c>
      <c r="C53" s="20" t="s">
        <v>128</v>
      </c>
      <c r="D53" s="21" t="s">
        <v>129</v>
      </c>
      <c r="E53" s="21" t="s">
        <v>130</v>
      </c>
      <c r="F53" s="22">
        <v>1937</v>
      </c>
      <c r="G53" s="23" t="str">
        <f>VLOOKUP(F53,'RN muži'!$A$1:$B$107,2,0)</f>
        <v>ME</v>
      </c>
      <c r="H53" s="55">
        <f>VLOOKUP(B53,MC!$A$2:$B$1006,2,0)</f>
        <v>0.04047453703703704</v>
      </c>
      <c r="I53" s="19">
        <f>RANK(H53,'Zadani_bezcu HZ'!$H$1:$H$164,1)</f>
        <v>48</v>
      </c>
      <c r="J53" s="25">
        <v>30</v>
      </c>
      <c r="K53" s="18">
        <f>ROW(M45)</f>
        <v>45</v>
      </c>
    </row>
    <row r="54" spans="1:10" s="52" customFormat="1" ht="15">
      <c r="A54" s="53" t="s">
        <v>131</v>
      </c>
      <c r="B54" s="53"/>
      <c r="C54" s="54"/>
      <c r="D54" s="54"/>
      <c r="E54" s="54"/>
      <c r="F54" s="53"/>
      <c r="G54" s="53"/>
      <c r="H54" s="53"/>
      <c r="I54" s="53" t="s">
        <v>1</v>
      </c>
      <c r="J54" s="53" t="s">
        <v>1</v>
      </c>
    </row>
    <row r="55" spans="1:11" ht="15">
      <c r="A55" s="18">
        <f>ROW(C1)</f>
        <v>1</v>
      </c>
      <c r="B55" s="19">
        <v>39</v>
      </c>
      <c r="C55" s="20" t="s">
        <v>134</v>
      </c>
      <c r="D55" s="21" t="s">
        <v>135</v>
      </c>
      <c r="E55" s="21"/>
      <c r="F55" s="22">
        <v>1994</v>
      </c>
      <c r="G55" s="23" t="str">
        <f>VLOOKUP(F55,'RN ženy'!$A$1:$B$107,2,0)</f>
        <v>ŽA</v>
      </c>
      <c r="H55" s="55">
        <f>VLOOKUP(B55,MC!$A$2:$B$1006,2,0)</f>
        <v>0.03144675925925926</v>
      </c>
      <c r="I55" s="19">
        <f>RANK(H55,'Zadani_bezcu HZ'!$H$1:$H$164,1)</f>
        <v>16</v>
      </c>
      <c r="J55" s="25">
        <v>25</v>
      </c>
      <c r="K55" s="18">
        <f>ROW(M46)</f>
        <v>46</v>
      </c>
    </row>
    <row r="56" spans="1:11" ht="15">
      <c r="A56" s="18">
        <f>ROW(C2)</f>
        <v>2</v>
      </c>
      <c r="B56" s="19">
        <v>50</v>
      </c>
      <c r="C56" s="20" t="s">
        <v>136</v>
      </c>
      <c r="D56" s="21" t="s">
        <v>137</v>
      </c>
      <c r="E56" s="21" t="s">
        <v>19</v>
      </c>
      <c r="F56" s="27">
        <v>1979</v>
      </c>
      <c r="G56" s="23" t="str">
        <f>VLOOKUP(F56,'RN ženy'!$A$1:$B$107,2,0)</f>
        <v>ŽA</v>
      </c>
      <c r="H56" s="55">
        <f>VLOOKUP(B56,MC!$A$2:$B$1006,2,0)</f>
        <v>0.033136574074074075</v>
      </c>
      <c r="I56" s="19">
        <f>RANK(H56,'Zadani_bezcu HZ'!$H$1:$H$164,1)</f>
        <v>28</v>
      </c>
      <c r="J56" s="25">
        <v>18</v>
      </c>
      <c r="K56" s="18">
        <f>ROW(M47)</f>
        <v>47</v>
      </c>
    </row>
    <row r="57" spans="1:11" ht="15">
      <c r="A57" s="18">
        <f>ROW(C3)</f>
        <v>3</v>
      </c>
      <c r="B57" s="19">
        <v>32</v>
      </c>
      <c r="C57" s="20" t="s">
        <v>138</v>
      </c>
      <c r="D57" s="21" t="s">
        <v>139</v>
      </c>
      <c r="E57" s="21" t="s">
        <v>78</v>
      </c>
      <c r="F57" s="27">
        <v>1977</v>
      </c>
      <c r="G57" s="23" t="str">
        <f>VLOOKUP(F57,'RN ženy'!$A$1:$B$107,2,0)</f>
        <v>ŽA</v>
      </c>
      <c r="H57" s="55">
        <f>VLOOKUP(B57,MC!$A$2:$B$1006,2,0)</f>
        <v>0.035474537037037034</v>
      </c>
      <c r="I57" s="19">
        <f>RANK(H57,'Zadani_bezcu HZ'!$H$1:$H$164,1)</f>
        <v>37</v>
      </c>
      <c r="J57" s="25">
        <v>16</v>
      </c>
      <c r="K57" s="18">
        <f>ROW(M48)</f>
        <v>48</v>
      </c>
    </row>
    <row r="58" spans="1:11" ht="15">
      <c r="A58" s="18">
        <f>ROW(C4)</f>
        <v>4</v>
      </c>
      <c r="B58" s="19">
        <v>4</v>
      </c>
      <c r="C58" s="20" t="s">
        <v>140</v>
      </c>
      <c r="D58" s="21" t="s">
        <v>141</v>
      </c>
      <c r="E58" s="21"/>
      <c r="F58" s="27">
        <v>1986</v>
      </c>
      <c r="G58" s="23" t="str">
        <f>VLOOKUP(F58,'RN ženy'!$A$1:$B$107,2,0)</f>
        <v>ŽA</v>
      </c>
      <c r="H58" s="55">
        <f>VLOOKUP(B58,MC!$A$2:$B$1006,2,0)</f>
        <v>0.03957175925925926</v>
      </c>
      <c r="I58" s="19">
        <f>RANK(H58,'Zadani_bezcu HZ'!$H$1:$H$164,1)</f>
        <v>45</v>
      </c>
      <c r="J58" s="25">
        <v>13</v>
      </c>
      <c r="K58" s="18">
        <f>ROW(M49)</f>
        <v>49</v>
      </c>
    </row>
    <row r="59" spans="1:11" ht="15">
      <c r="A59" s="18">
        <f>ROW(C5)</f>
        <v>5</v>
      </c>
      <c r="B59" s="19">
        <v>31</v>
      </c>
      <c r="C59" s="20" t="s">
        <v>142</v>
      </c>
      <c r="D59" s="21" t="s">
        <v>143</v>
      </c>
      <c r="E59" s="21" t="s">
        <v>144</v>
      </c>
      <c r="F59" s="27">
        <v>1984</v>
      </c>
      <c r="G59" s="23" t="str">
        <f>VLOOKUP(F59,'RN ženy'!$A$1:$B$107,2,0)</f>
        <v>ŽA</v>
      </c>
      <c r="H59" s="55">
        <f>VLOOKUP(B59,MC!$A$2:$B$1006,2,0)</f>
        <v>0.051724537037037034</v>
      </c>
      <c r="I59" s="19">
        <f>RANK(H59,'Zadani_bezcu HZ'!$H$1:$H$164,1)</f>
        <v>54</v>
      </c>
      <c r="J59" s="25">
        <v>12</v>
      </c>
      <c r="K59" s="18">
        <f>ROW(M50)</f>
        <v>50</v>
      </c>
    </row>
    <row r="60" spans="1:10" s="63" customFormat="1" ht="12.75">
      <c r="A60" s="65"/>
      <c r="B60" s="66"/>
      <c r="C60" s="67"/>
      <c r="D60" s="68"/>
      <c r="E60" s="68"/>
      <c r="F60" s="74"/>
      <c r="G60" s="70"/>
      <c r="H60" s="72"/>
      <c r="I60" s="66"/>
      <c r="J60" s="65"/>
    </row>
    <row r="61" spans="1:11" ht="15">
      <c r="A61" s="18">
        <f>ROW(C1)</f>
        <v>1</v>
      </c>
      <c r="B61" s="19">
        <v>2</v>
      </c>
      <c r="C61" s="20" t="s">
        <v>147</v>
      </c>
      <c r="D61" s="21" t="s">
        <v>148</v>
      </c>
      <c r="E61" s="21" t="s">
        <v>80</v>
      </c>
      <c r="F61" s="27">
        <v>1972</v>
      </c>
      <c r="G61" s="23" t="str">
        <f>VLOOKUP(F61,'RN ženy'!$A$1:$B$107,2,0)</f>
        <v>ŽB</v>
      </c>
      <c r="H61" s="55">
        <f>VLOOKUP(B61,MC!$A$2:$B$1006,2,0)</f>
        <v>0.030474537037037036</v>
      </c>
      <c r="I61" s="19">
        <f>RANK(H61,'Zadani_bezcu HZ'!$H$1:$H$164,1)</f>
        <v>13</v>
      </c>
      <c r="J61" s="25">
        <v>30</v>
      </c>
      <c r="K61" s="18">
        <f>ROW(M51)</f>
        <v>51</v>
      </c>
    </row>
    <row r="62" spans="1:11" ht="15">
      <c r="A62" s="18">
        <f>ROW(C2)</f>
        <v>2</v>
      </c>
      <c r="B62" s="19">
        <v>9</v>
      </c>
      <c r="C62" s="20" t="s">
        <v>149</v>
      </c>
      <c r="D62" s="21" t="s">
        <v>150</v>
      </c>
      <c r="E62" s="21" t="s">
        <v>151</v>
      </c>
      <c r="F62" s="27">
        <v>1964</v>
      </c>
      <c r="G62" s="23" t="str">
        <f>VLOOKUP(F62,'RN ženy'!$A$1:$B$107,2,0)</f>
        <v>ŽB</v>
      </c>
      <c r="H62" s="55">
        <f>VLOOKUP(B62,MC!$A$2:$B$1006,2,0)</f>
        <v>0.03175925925925926</v>
      </c>
      <c r="I62" s="19">
        <f>RANK(H62,'Zadani_bezcu HZ'!$H$1:$H$164,1)</f>
        <v>19</v>
      </c>
      <c r="J62" s="25">
        <v>21</v>
      </c>
      <c r="K62" s="18">
        <f>ROW(M52)</f>
        <v>52</v>
      </c>
    </row>
    <row r="63" spans="1:11" ht="15">
      <c r="A63" s="18">
        <f>ROW(C3)</f>
        <v>3</v>
      </c>
      <c r="B63" s="19">
        <v>28</v>
      </c>
      <c r="C63" s="20" t="s">
        <v>152</v>
      </c>
      <c r="D63" s="21" t="s">
        <v>153</v>
      </c>
      <c r="E63" s="21" t="s">
        <v>154</v>
      </c>
      <c r="F63" s="27">
        <v>1972</v>
      </c>
      <c r="G63" s="23" t="str">
        <f>VLOOKUP(F63,'RN ženy'!$A$1:$B$107,2,0)</f>
        <v>ŽB</v>
      </c>
      <c r="H63" s="55">
        <f>VLOOKUP(B63,MC!$A$2:$B$1006,2,0)</f>
        <v>0.03885416666666667</v>
      </c>
      <c r="I63" s="19">
        <f>RANK(H63,'Zadani_bezcu HZ'!$H$1:$H$164,1)</f>
        <v>41</v>
      </c>
      <c r="J63" s="25">
        <v>15</v>
      </c>
      <c r="K63" s="18">
        <f>ROW(M53)</f>
        <v>53</v>
      </c>
    </row>
    <row r="64" spans="1:11" ht="15">
      <c r="A64" s="18">
        <f>ROW(C4)</f>
        <v>4</v>
      </c>
      <c r="B64" s="19">
        <v>26</v>
      </c>
      <c r="C64" s="20" t="s">
        <v>155</v>
      </c>
      <c r="D64" s="21" t="s">
        <v>156</v>
      </c>
      <c r="E64" s="21" t="s">
        <v>118</v>
      </c>
      <c r="F64" s="27">
        <v>1966</v>
      </c>
      <c r="G64" s="23" t="str">
        <f>VLOOKUP(F64,'RN ženy'!$A$1:$B$107,2,0)</f>
        <v>ŽB</v>
      </c>
      <c r="H64" s="55">
        <f>VLOOKUP(B64,MC!$A$2:$B$1006,2,0)</f>
        <v>0.03892361111111111</v>
      </c>
      <c r="I64" s="19">
        <f>RANK(H64,'Zadani_bezcu HZ'!$H$1:$H$164,1)</f>
        <v>42</v>
      </c>
      <c r="J64" s="25">
        <v>14</v>
      </c>
      <c r="K64" s="18">
        <f>ROW(M54)</f>
        <v>54</v>
      </c>
    </row>
    <row r="65" spans="1:11" ht="15">
      <c r="A65" s="18">
        <f>ROW(C5)</f>
        <v>5</v>
      </c>
      <c r="B65" s="19">
        <v>40</v>
      </c>
      <c r="C65" s="20" t="s">
        <v>157</v>
      </c>
      <c r="D65" s="21" t="s">
        <v>158</v>
      </c>
      <c r="E65" s="21" t="s">
        <v>159</v>
      </c>
      <c r="F65" s="22">
        <v>1955</v>
      </c>
      <c r="G65" s="23" t="str">
        <f>VLOOKUP(F65,'RN ženy'!$A$1:$B$107,2,0)</f>
        <v>ŽB</v>
      </c>
      <c r="H65" s="55">
        <f>VLOOKUP(B65,MC!$A$2:$B$1006,2,0)</f>
        <v>0.05489583333333333</v>
      </c>
      <c r="I65" s="19">
        <f>RANK(H65,'Zadani_bezcu HZ'!$H$1:$H$164,1)</f>
        <v>55</v>
      </c>
      <c r="J65" s="25">
        <v>11</v>
      </c>
      <c r="K65" s="18">
        <f>ROW(M55)</f>
        <v>55</v>
      </c>
    </row>
    <row r="66" spans="1:11" ht="12.75">
      <c r="A66" s="18">
        <f>ROW(C6)</f>
        <v>6</v>
      </c>
      <c r="B66" s="19">
        <v>15</v>
      </c>
      <c r="C66" s="20" t="s">
        <v>160</v>
      </c>
      <c r="D66" s="21" t="s">
        <v>161</v>
      </c>
      <c r="E66" s="21" t="s">
        <v>162</v>
      </c>
      <c r="F66" s="27">
        <v>1963</v>
      </c>
      <c r="G66" s="23" t="str">
        <f>VLOOKUP(F66,'RN ženy'!$A$1:$B$107,2,0)</f>
        <v>ŽB</v>
      </c>
      <c r="H66" s="29" t="s">
        <v>163</v>
      </c>
      <c r="I66" s="19" t="s">
        <v>1</v>
      </c>
      <c r="K66" s="18">
        <f>ROW(M56)</f>
        <v>56</v>
      </c>
    </row>
  </sheetData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view="pageBreakPreview" zoomScale="80" zoomScaleSheetLayoutView="80" workbookViewId="0" topLeftCell="A1">
      <selection activeCell="I24" sqref="I24"/>
    </sheetView>
  </sheetViews>
  <sheetFormatPr defaultColWidth="12.00390625" defaultRowHeight="12.75"/>
  <cols>
    <col min="1" max="4" width="11.625" style="0" customWidth="1"/>
    <col min="5" max="5" width="22.75390625" style="0" customWidth="1"/>
    <col min="6" max="16384" width="11.625" style="0" customWidth="1"/>
  </cols>
  <sheetData>
    <row r="1" spans="1:9" s="48" customFormat="1" ht="17.25">
      <c r="A1" s="46"/>
      <c r="B1" s="46">
        <f>'Zadani_bezcu HZ'!C1</f>
        <v>0</v>
      </c>
      <c r="C1" s="47"/>
      <c r="D1" s="47"/>
      <c r="E1" s="47"/>
      <c r="F1" s="47"/>
      <c r="G1" s="47"/>
      <c r="H1" s="47"/>
      <c r="I1" s="47"/>
    </row>
    <row r="2" spans="1:9" s="49" customFormat="1" ht="15">
      <c r="A2" s="6"/>
      <c r="B2" s="6" t="s">
        <v>212</v>
      </c>
      <c r="C2" s="7"/>
      <c r="D2" s="7"/>
      <c r="E2" s="7"/>
      <c r="F2" s="7"/>
      <c r="G2" s="7"/>
      <c r="H2" s="7"/>
      <c r="I2" s="7"/>
    </row>
    <row r="3" spans="1:9" s="52" customFormat="1" ht="15">
      <c r="A3" s="50" t="s">
        <v>213</v>
      </c>
      <c r="B3" s="50" t="s">
        <v>4</v>
      </c>
      <c r="C3" s="51" t="s">
        <v>5</v>
      </c>
      <c r="D3" s="51" t="s">
        <v>6</v>
      </c>
      <c r="E3" s="51" t="s">
        <v>7</v>
      </c>
      <c r="F3" s="50" t="s">
        <v>8</v>
      </c>
      <c r="G3" s="50" t="s">
        <v>9</v>
      </c>
      <c r="H3" s="50" t="s">
        <v>10</v>
      </c>
      <c r="I3" s="50" t="s">
        <v>214</v>
      </c>
    </row>
    <row r="4" spans="1:9" s="52" customFormat="1" ht="15">
      <c r="A4" s="53" t="s">
        <v>217</v>
      </c>
      <c r="B4" s="53"/>
      <c r="C4" s="54"/>
      <c r="D4" s="54"/>
      <c r="E4" s="54"/>
      <c r="F4" s="53"/>
      <c r="G4" s="53"/>
      <c r="H4" s="53"/>
      <c r="I4" s="53"/>
    </row>
    <row r="5" spans="1:9" ht="12.75">
      <c r="A5" s="18">
        <f>ROW('Zadani_bezcu HZ'!C1)</f>
        <v>1</v>
      </c>
      <c r="B5" s="19">
        <v>186</v>
      </c>
      <c r="C5" s="20" t="s">
        <v>167</v>
      </c>
      <c r="D5" s="21" t="s">
        <v>168</v>
      </c>
      <c r="E5" s="21" t="s">
        <v>169</v>
      </c>
      <c r="F5" s="27">
        <v>1981</v>
      </c>
      <c r="G5" s="23" t="s">
        <v>166</v>
      </c>
      <c r="H5" s="39">
        <f>VLOOKUP(B5,MC!$A$2:$B$1006,2,0)</f>
        <v>0.015104166666666667</v>
      </c>
      <c r="I5" s="19">
        <f>RANK(H5,'Zadani_bezcu Hobby'!$H$1:$H$164,1)</f>
        <v>1</v>
      </c>
    </row>
    <row r="6" spans="1:9" ht="12.75">
      <c r="A6" s="18">
        <f>ROW('Zadani_bezcu HZ'!C2)</f>
        <v>2</v>
      </c>
      <c r="B6" s="19">
        <v>185</v>
      </c>
      <c r="C6" s="20" t="s">
        <v>170</v>
      </c>
      <c r="D6" s="21" t="s">
        <v>39</v>
      </c>
      <c r="E6" s="21" t="s">
        <v>118</v>
      </c>
      <c r="F6" s="27">
        <v>1986</v>
      </c>
      <c r="G6" s="23" t="s">
        <v>166</v>
      </c>
      <c r="H6" s="39">
        <f>VLOOKUP(B6,MC!$A$2:$B$1006,2,0)</f>
        <v>0.01599537037037037</v>
      </c>
      <c r="I6" s="19">
        <f>RANK(H6,'Zadani_bezcu Hobby'!$H$1:$H$164,1)</f>
        <v>2</v>
      </c>
    </row>
    <row r="7" spans="1:9" ht="12.75">
      <c r="A7" s="18">
        <f>ROW('Zadani_bezcu HZ'!C3)</f>
        <v>3</v>
      </c>
      <c r="B7" s="19">
        <v>199</v>
      </c>
      <c r="C7" s="20" t="s">
        <v>171</v>
      </c>
      <c r="D7" s="21" t="s">
        <v>172</v>
      </c>
      <c r="E7" s="21" t="s">
        <v>173</v>
      </c>
      <c r="F7" s="27">
        <v>1964</v>
      </c>
      <c r="G7" s="23" t="s">
        <v>166</v>
      </c>
      <c r="H7" s="39">
        <f>VLOOKUP(B7,MC!$A$2:$B$1006,2,0)</f>
        <v>0.018900462962962963</v>
      </c>
      <c r="I7" s="19">
        <f>RANK(H7,'Zadani_bezcu Hobby'!$H$1:$H$164,1)</f>
        <v>5</v>
      </c>
    </row>
    <row r="8" spans="1:9" ht="12.75">
      <c r="A8" s="18">
        <f>ROW('Zadani_bezcu HZ'!C4)</f>
        <v>4</v>
      </c>
      <c r="B8" s="19">
        <v>189</v>
      </c>
      <c r="C8" s="20" t="s">
        <v>174</v>
      </c>
      <c r="D8" s="21" t="s">
        <v>29</v>
      </c>
      <c r="E8" s="21" t="s">
        <v>30</v>
      </c>
      <c r="F8" s="27">
        <v>1950</v>
      </c>
      <c r="G8" s="23" t="s">
        <v>166</v>
      </c>
      <c r="H8" s="39">
        <f>VLOOKUP(B8,MC!$A$2:$B$1006,2,0)</f>
        <v>0.022916666666666665</v>
      </c>
      <c r="I8" s="19">
        <f>RANK(H8,'Zadani_bezcu Hobby'!$H$1:$H$164,1)</f>
        <v>7</v>
      </c>
    </row>
    <row r="9" spans="1:9" ht="12.75">
      <c r="A9" s="18">
        <f>ROW('Zadani_bezcu HZ'!C5)</f>
        <v>5</v>
      </c>
      <c r="B9" s="19">
        <v>197</v>
      </c>
      <c r="C9" s="20" t="s">
        <v>175</v>
      </c>
      <c r="D9" s="21" t="s">
        <v>176</v>
      </c>
      <c r="E9" s="21" t="s">
        <v>177</v>
      </c>
      <c r="F9" s="27">
        <v>1964</v>
      </c>
      <c r="G9" s="23" t="s">
        <v>166</v>
      </c>
      <c r="H9" s="39">
        <f>VLOOKUP(B9,MC!$A$2:$B$1006,2,0)</f>
        <v>0.023194444444444445</v>
      </c>
      <c r="I9" s="19">
        <f>RANK(H9,'Zadani_bezcu Hobby'!$H$1:$H$164,1)</f>
        <v>8</v>
      </c>
    </row>
    <row r="10" spans="1:9" ht="12.75">
      <c r="A10" s="18">
        <f>ROW('Zadani_bezcu HZ'!C6)</f>
        <v>6</v>
      </c>
      <c r="B10" s="19">
        <v>193</v>
      </c>
      <c r="C10" s="20" t="s">
        <v>178</v>
      </c>
      <c r="D10" s="21" t="s">
        <v>27</v>
      </c>
      <c r="E10" s="21" t="s">
        <v>179</v>
      </c>
      <c r="F10" s="27">
        <v>1977</v>
      </c>
      <c r="G10" s="23" t="s">
        <v>166</v>
      </c>
      <c r="H10" s="39">
        <f>VLOOKUP(B10,MC!$A$2:$B$1006,2,0)</f>
        <v>0.023483796296296298</v>
      </c>
      <c r="I10" s="19">
        <f>RANK(H10,'Zadani_bezcu Hobby'!$H$1:$H$164,1)</f>
        <v>9</v>
      </c>
    </row>
    <row r="11" spans="1:9" ht="12.75">
      <c r="A11" s="18">
        <f>ROW('Zadani_bezcu HZ'!C7)</f>
        <v>7</v>
      </c>
      <c r="B11" s="19">
        <v>188</v>
      </c>
      <c r="C11" s="20" t="s">
        <v>170</v>
      </c>
      <c r="D11" s="21" t="s">
        <v>168</v>
      </c>
      <c r="E11" s="21" t="s">
        <v>180</v>
      </c>
      <c r="F11" s="27">
        <v>1977</v>
      </c>
      <c r="G11" s="23" t="s">
        <v>166</v>
      </c>
      <c r="H11" s="39">
        <f>VLOOKUP(B11,MC!$A$2:$B$1006,2,0)</f>
        <v>0.023622685185185184</v>
      </c>
      <c r="I11" s="19">
        <f>RANK(H11,'Zadani_bezcu Hobby'!$H$1:$H$164,1)</f>
        <v>11</v>
      </c>
    </row>
    <row r="12" spans="1:9" ht="12.75">
      <c r="A12" s="18">
        <f>ROW('Zadani_bezcu HZ'!C8)</f>
        <v>8</v>
      </c>
      <c r="B12" s="19">
        <v>200</v>
      </c>
      <c r="C12" s="20" t="s">
        <v>181</v>
      </c>
      <c r="D12" s="21" t="s">
        <v>172</v>
      </c>
      <c r="E12" s="21" t="s">
        <v>44</v>
      </c>
      <c r="F12" s="27">
        <v>1999</v>
      </c>
      <c r="G12" s="23" t="s">
        <v>166</v>
      </c>
      <c r="H12" s="39">
        <f>VLOOKUP(B12,MC!$A$2:$B$1006,2,0)</f>
        <v>0.024270833333333332</v>
      </c>
      <c r="I12" s="19">
        <f>RANK(H12,'Zadani_bezcu Hobby'!$H$1:$H$164,1)</f>
        <v>13</v>
      </c>
    </row>
    <row r="13" spans="1:9" ht="12.75">
      <c r="A13" s="18">
        <f>ROW('Zadani_bezcu HZ'!C9)</f>
        <v>9</v>
      </c>
      <c r="B13" s="19">
        <v>191</v>
      </c>
      <c r="C13" s="20" t="s">
        <v>182</v>
      </c>
      <c r="D13" s="21" t="s">
        <v>183</v>
      </c>
      <c r="E13" s="21" t="s">
        <v>184</v>
      </c>
      <c r="F13" s="27">
        <v>1950</v>
      </c>
      <c r="G13" s="23" t="s">
        <v>166</v>
      </c>
      <c r="H13" s="39">
        <f>VLOOKUP(B13,MC!$A$2:$B$1006,2,0)</f>
        <v>0.026863425925925926</v>
      </c>
      <c r="I13" s="19">
        <f>RANK(H13,'Zadani_bezcu Hobby'!$H$1:$H$164,1)</f>
        <v>15</v>
      </c>
    </row>
    <row r="14" spans="1:9" s="63" customFormat="1" ht="12.75">
      <c r="A14" s="18">
        <f>ROW('Zadani_bezcu HZ'!C10)</f>
        <v>10</v>
      </c>
      <c r="B14" s="19">
        <v>196</v>
      </c>
      <c r="C14" s="20" t="s">
        <v>185</v>
      </c>
      <c r="D14" s="21" t="s">
        <v>48</v>
      </c>
      <c r="E14" s="21" t="s">
        <v>44</v>
      </c>
      <c r="F14" s="27">
        <v>1987</v>
      </c>
      <c r="G14" s="23" t="s">
        <v>166</v>
      </c>
      <c r="H14" s="39">
        <f>VLOOKUP(B14,MC!$A$2:$B$1006,2,0)</f>
        <v>0.03142361111111111</v>
      </c>
      <c r="I14" s="19">
        <f>RANK(H14,'Zadani_bezcu Hobby'!$H$1:$H$164,1)</f>
        <v>17</v>
      </c>
    </row>
    <row r="15" spans="1:9" s="63" customFormat="1" ht="12.75">
      <c r="A15" s="65"/>
      <c r="B15" s="66"/>
      <c r="C15" s="67"/>
      <c r="D15" s="68"/>
      <c r="E15" s="68"/>
      <c r="F15" s="74"/>
      <c r="G15" s="70"/>
      <c r="H15" s="75"/>
      <c r="I15" s="66"/>
    </row>
    <row r="16" spans="1:9" ht="12.75">
      <c r="A16" s="18">
        <f>ROW('Zadani_bezcu HZ'!C1)</f>
        <v>1</v>
      </c>
      <c r="B16" s="19">
        <v>190</v>
      </c>
      <c r="C16" s="20" t="s">
        <v>188</v>
      </c>
      <c r="D16" s="21" t="s">
        <v>189</v>
      </c>
      <c r="E16" s="21" t="s">
        <v>190</v>
      </c>
      <c r="F16" s="27">
        <v>1996</v>
      </c>
      <c r="G16" s="23" t="s">
        <v>187</v>
      </c>
      <c r="H16" s="39">
        <f>VLOOKUP(B16,MC!$A$2:$B$1006,2,0)</f>
        <v>0.01775462962962963</v>
      </c>
      <c r="I16" s="19">
        <f>RANK(H16,'Zadani_bezcu Hobby'!$H$1:$H$164,1)</f>
        <v>3</v>
      </c>
    </row>
    <row r="17" spans="1:9" ht="12.75">
      <c r="A17" s="18">
        <f>ROW('Zadani_bezcu HZ'!C2)</f>
        <v>2</v>
      </c>
      <c r="B17" s="19">
        <v>41</v>
      </c>
      <c r="C17" s="20" t="s">
        <v>191</v>
      </c>
      <c r="D17" s="21" t="s">
        <v>192</v>
      </c>
      <c r="E17" s="21" t="s">
        <v>118</v>
      </c>
      <c r="F17" s="22">
        <v>1997</v>
      </c>
      <c r="G17" s="23" t="s">
        <v>187</v>
      </c>
      <c r="H17" s="39">
        <f>VLOOKUP(B17,MC!$A$2:$B$1006,2,0)</f>
        <v>0.017800925925925925</v>
      </c>
      <c r="I17" s="19">
        <f>RANK(H17,'Zadani_bezcu Hobby'!$H$1:$H$164,1)</f>
        <v>4</v>
      </c>
    </row>
    <row r="18" spans="1:9" ht="12.75">
      <c r="A18" s="18">
        <f>ROW('Zadani_bezcu HZ'!C3)</f>
        <v>3</v>
      </c>
      <c r="B18" s="19">
        <v>198</v>
      </c>
      <c r="C18" s="20" t="s">
        <v>193</v>
      </c>
      <c r="D18" s="21" t="s">
        <v>194</v>
      </c>
      <c r="E18" s="21" t="s">
        <v>195</v>
      </c>
      <c r="F18" s="27">
        <v>1967</v>
      </c>
      <c r="G18" s="23" t="s">
        <v>187</v>
      </c>
      <c r="H18" s="39">
        <f>VLOOKUP(B18,MC!$A$2:$B$1006,2,0)</f>
        <v>0.018900462962962963</v>
      </c>
      <c r="I18" s="19">
        <f>RANK(H18,'Zadani_bezcu Hobby'!$H$1:$H$164,1)</f>
        <v>5</v>
      </c>
    </row>
    <row r="19" spans="1:9" ht="12.75">
      <c r="A19" s="18">
        <f>ROW('Zadani_bezcu HZ'!C4)</f>
        <v>4</v>
      </c>
      <c r="B19" s="19">
        <v>194</v>
      </c>
      <c r="C19" s="20" t="s">
        <v>196</v>
      </c>
      <c r="D19" s="21" t="s">
        <v>153</v>
      </c>
      <c r="E19" s="21" t="s">
        <v>30</v>
      </c>
      <c r="F19" s="27">
        <v>1984</v>
      </c>
      <c r="G19" s="23" t="s">
        <v>187</v>
      </c>
      <c r="H19" s="39">
        <f>VLOOKUP(B19,MC!$A$2:$B$1006,2,0)</f>
        <v>0.02349537037037037</v>
      </c>
      <c r="I19" s="19">
        <f>RANK(H19,'Zadani_bezcu Hobby'!$H$1:$H$164,1)</f>
        <v>10</v>
      </c>
    </row>
    <row r="20" spans="1:9" ht="12.75">
      <c r="A20" s="18">
        <f>ROW('Zadani_bezcu HZ'!C5)</f>
        <v>5</v>
      </c>
      <c r="B20" s="19">
        <v>195</v>
      </c>
      <c r="C20" s="20" t="s">
        <v>197</v>
      </c>
      <c r="D20" s="21" t="s">
        <v>153</v>
      </c>
      <c r="E20" s="21" t="s">
        <v>30</v>
      </c>
      <c r="F20" s="27">
        <v>1982</v>
      </c>
      <c r="G20" s="23" t="s">
        <v>187</v>
      </c>
      <c r="H20" s="39">
        <f>VLOOKUP(B20,MC!$A$2:$B$1006,2,0)</f>
        <v>0.023796296296296298</v>
      </c>
      <c r="I20" s="19">
        <f>RANK(H20,'Zadani_bezcu Hobby'!$H$1:$H$164,1)</f>
        <v>12</v>
      </c>
    </row>
    <row r="21" spans="1:9" ht="12.75">
      <c r="A21" s="18">
        <f>ROW('Zadani_bezcu HZ'!C6)</f>
        <v>6</v>
      </c>
      <c r="B21" s="19">
        <v>187</v>
      </c>
      <c r="C21" s="20" t="s">
        <v>198</v>
      </c>
      <c r="D21" s="21" t="s">
        <v>158</v>
      </c>
      <c r="E21" s="21" t="s">
        <v>199</v>
      </c>
      <c r="F21" s="27">
        <v>1966</v>
      </c>
      <c r="G21" s="23" t="s">
        <v>187</v>
      </c>
      <c r="H21" s="39">
        <f>VLOOKUP(B21,MC!$A$2:$B$1006,2,0)</f>
        <v>0.024918981481481483</v>
      </c>
      <c r="I21" s="19">
        <f>RANK(H21,'Zadani_bezcu Hobby'!$H$1:$H$164,1)</f>
        <v>14</v>
      </c>
    </row>
    <row r="22" spans="1:9" ht="12.75">
      <c r="A22" s="18">
        <f>ROW('Zadani_bezcu HZ'!C7)</f>
        <v>7</v>
      </c>
      <c r="B22" s="19">
        <v>192</v>
      </c>
      <c r="C22" s="20" t="s">
        <v>200</v>
      </c>
      <c r="D22" s="21" t="s">
        <v>158</v>
      </c>
      <c r="E22" s="21" t="s">
        <v>30</v>
      </c>
      <c r="F22" s="27">
        <v>1959</v>
      </c>
      <c r="G22" s="23" t="s">
        <v>187</v>
      </c>
      <c r="H22" s="39">
        <f>VLOOKUP(B22,MC!$A$2:$B$1006,2,0)</f>
        <v>0.026863425925925926</v>
      </c>
      <c r="I22" s="19">
        <f>RANK(H22,'Zadani_bezcu Hobby'!$H$1:$H$164,1)</f>
        <v>15</v>
      </c>
    </row>
    <row r="23" spans="1:9" ht="12.75">
      <c r="A23" s="18">
        <f>ROW('Zadani_bezcu HZ'!C8)</f>
        <v>8</v>
      </c>
      <c r="B23" s="19">
        <v>184</v>
      </c>
      <c r="C23" s="20" t="s">
        <v>201</v>
      </c>
      <c r="D23" s="21" t="s">
        <v>202</v>
      </c>
      <c r="E23" s="21" t="s">
        <v>30</v>
      </c>
      <c r="F23" s="27">
        <v>1975</v>
      </c>
      <c r="G23" s="23" t="s">
        <v>187</v>
      </c>
      <c r="H23" s="39">
        <f>VLOOKUP(B23,MC!$A$2:$B$1006,2,0)</f>
        <v>0.032962962962962965</v>
      </c>
      <c r="I23" s="19">
        <f>RANK(H23,'Zadani_bezcu Hobby'!$H$1:$H$164,1)</f>
        <v>18</v>
      </c>
    </row>
    <row r="24" spans="1:9" ht="12.75">
      <c r="A24" s="18">
        <f>ROW('Zadani_bezcu HZ'!C9)</f>
        <v>9</v>
      </c>
      <c r="B24" s="19">
        <v>183</v>
      </c>
      <c r="C24" s="20" t="s">
        <v>203</v>
      </c>
      <c r="D24" s="21" t="s">
        <v>204</v>
      </c>
      <c r="E24" s="21" t="s">
        <v>30</v>
      </c>
      <c r="F24" s="27">
        <v>1978</v>
      </c>
      <c r="G24" s="23" t="s">
        <v>187</v>
      </c>
      <c r="H24" s="39">
        <f>VLOOKUP(B24,MC!$A$2:$B$1006,2,0)</f>
        <v>0.03302083333333333</v>
      </c>
      <c r="I24" s="19">
        <f>RANK(H24,'Zadani_bezcu Hobby'!$H$1:$H$164,1)</f>
        <v>19</v>
      </c>
    </row>
  </sheetData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78"/>
  <sheetViews>
    <sheetView view="pageBreakPreview" zoomScale="80" zoomScaleSheetLayoutView="80" workbookViewId="0" topLeftCell="A1">
      <selection activeCell="C4" sqref="C4"/>
    </sheetView>
  </sheetViews>
  <sheetFormatPr defaultColWidth="12.00390625" defaultRowHeight="12.75"/>
  <cols>
    <col min="1" max="1" width="13.50390625" style="0" customWidth="1"/>
    <col min="2" max="2" width="11.625" style="0" customWidth="1"/>
    <col min="3" max="3" width="17.75390625" style="0" customWidth="1"/>
    <col min="4" max="4" width="7.25390625" style="0" customWidth="1"/>
    <col min="5" max="5" width="5.625" style="0" customWidth="1"/>
    <col min="6" max="6" width="6.875" style="0" customWidth="1"/>
    <col min="7" max="7" width="6.375" style="0" customWidth="1"/>
    <col min="8" max="8" width="8.25390625" style="0" customWidth="1"/>
    <col min="9" max="9" width="13.75390625" style="0" customWidth="1"/>
    <col min="10" max="16384" width="11.625" style="0" customWidth="1"/>
  </cols>
  <sheetData>
    <row r="1" spans="1:3" ht="17.25">
      <c r="A1" s="46" t="str">
        <f>'Zadani_bezcu HZ'!B1</f>
        <v>10.z. ZBP – Hotel Happy Star cross 23.04.2011</v>
      </c>
      <c r="B1" s="46"/>
      <c r="C1" s="46"/>
    </row>
    <row r="2" spans="3:4" ht="21.75">
      <c r="C2" s="76" t="s">
        <v>218</v>
      </c>
      <c r="D2" t="s">
        <v>219</v>
      </c>
    </row>
    <row r="3" spans="1:11" ht="29.25">
      <c r="A3" s="77" t="s">
        <v>220</v>
      </c>
      <c r="B3" s="78" t="s">
        <v>4</v>
      </c>
      <c r="C3" s="78" t="s">
        <v>221</v>
      </c>
      <c r="D3" s="79" t="s">
        <v>222</v>
      </c>
      <c r="E3" s="79" t="s">
        <v>223</v>
      </c>
      <c r="F3" s="79" t="s">
        <v>224</v>
      </c>
      <c r="G3" s="79" t="s">
        <v>225</v>
      </c>
      <c r="H3" s="79" t="s">
        <v>226</v>
      </c>
      <c r="I3" s="79" t="s">
        <v>227</v>
      </c>
      <c r="J3" t="s">
        <v>228</v>
      </c>
      <c r="K3" s="80"/>
    </row>
    <row r="4" spans="1:8" ht="17.25">
      <c r="A4" s="18">
        <f>ROW(C1)</f>
        <v>1</v>
      </c>
      <c r="B4" s="81">
        <v>186</v>
      </c>
      <c r="C4" s="82">
        <f>TIME(F4,G4,H4+(I4/1000))</f>
        <v>0.015104166666666667</v>
      </c>
      <c r="F4">
        <v>0</v>
      </c>
      <c r="G4">
        <v>21</v>
      </c>
      <c r="H4">
        <v>45</v>
      </c>
    </row>
    <row r="5" spans="1:8" ht="17.25">
      <c r="A5" s="18">
        <f>ROW(C2)</f>
        <v>2</v>
      </c>
      <c r="B5" s="81">
        <v>185</v>
      </c>
      <c r="C5" s="82">
        <f>TIME(F5,G5,H5+(I5/1000))</f>
        <v>0.01599537037037037</v>
      </c>
      <c r="F5">
        <v>0</v>
      </c>
      <c r="G5">
        <v>23</v>
      </c>
      <c r="H5">
        <v>2</v>
      </c>
    </row>
    <row r="6" spans="1:11" ht="17.25">
      <c r="A6" s="18">
        <f>ROW(C3)</f>
        <v>3</v>
      </c>
      <c r="B6" s="81">
        <v>190</v>
      </c>
      <c r="C6" s="82">
        <f>TIME(F6,G6,H6+(I6/1000))</f>
        <v>0.01775462962962963</v>
      </c>
      <c r="D6" s="79"/>
      <c r="E6" s="79"/>
      <c r="F6" s="79">
        <v>0</v>
      </c>
      <c r="G6" s="79">
        <v>25</v>
      </c>
      <c r="H6" s="79">
        <v>34</v>
      </c>
      <c r="I6" s="79"/>
      <c r="K6" s="80"/>
    </row>
    <row r="7" spans="1:8" ht="17.25">
      <c r="A7" s="18">
        <f>ROW(C4)</f>
        <v>4</v>
      </c>
      <c r="B7" s="81">
        <v>41</v>
      </c>
      <c r="C7" s="82">
        <f>TIME(F7,G7,H7+(I7/1000))</f>
        <v>0.017800925925925925</v>
      </c>
      <c r="F7">
        <v>0</v>
      </c>
      <c r="G7">
        <v>25</v>
      </c>
      <c r="H7">
        <v>38</v>
      </c>
    </row>
    <row r="8" spans="1:8" ht="17.25">
      <c r="A8" s="18">
        <f>ROW(C5)</f>
        <v>5</v>
      </c>
      <c r="B8" s="81">
        <v>198</v>
      </c>
      <c r="C8" s="82">
        <f>TIME(F8,G8,H8+(I8/1000))</f>
        <v>0.017800925925925925</v>
      </c>
      <c r="F8">
        <v>0</v>
      </c>
      <c r="G8">
        <v>25</v>
      </c>
      <c r="H8">
        <v>38</v>
      </c>
    </row>
    <row r="9" spans="1:8" ht="17.25">
      <c r="A9" s="18">
        <f>ROW(C6)</f>
        <v>6</v>
      </c>
      <c r="B9" s="81">
        <v>199</v>
      </c>
      <c r="C9" s="82">
        <f>TIME(F9,G9,H9+(I9/1000))</f>
        <v>0.018900462962962963</v>
      </c>
      <c r="F9">
        <v>0</v>
      </c>
      <c r="G9">
        <v>27</v>
      </c>
      <c r="H9">
        <v>13</v>
      </c>
    </row>
    <row r="10" spans="1:8" ht="17.25">
      <c r="A10" s="18">
        <f>ROW(C7)</f>
        <v>7</v>
      </c>
      <c r="B10" s="81">
        <v>189</v>
      </c>
      <c r="C10" s="82">
        <f>TIME(F10,G10,H10+(I10/1000))</f>
        <v>0.022916666666666665</v>
      </c>
      <c r="F10">
        <v>0</v>
      </c>
      <c r="G10">
        <v>33</v>
      </c>
      <c r="H10">
        <v>0</v>
      </c>
    </row>
    <row r="11" spans="1:11" ht="17.25">
      <c r="A11" s="18">
        <f>ROW(C8)</f>
        <v>8</v>
      </c>
      <c r="B11" s="81">
        <v>197</v>
      </c>
      <c r="C11" s="82">
        <f>TIME(F11,G11,H11+(I11/1000))</f>
        <v>0.023194444444444445</v>
      </c>
      <c r="D11" s="79"/>
      <c r="E11" s="79"/>
      <c r="F11" s="79">
        <v>0</v>
      </c>
      <c r="G11" s="79">
        <v>33</v>
      </c>
      <c r="H11" s="79">
        <v>24</v>
      </c>
      <c r="I11" s="79"/>
      <c r="K11" s="80"/>
    </row>
    <row r="12" spans="1:9" ht="17.25">
      <c r="A12" s="18">
        <f>ROW(C9)</f>
        <v>9</v>
      </c>
      <c r="B12" s="81">
        <v>193</v>
      </c>
      <c r="C12" s="82">
        <f>TIME(F12,G12,H12+(I12/1000))</f>
        <v>0.023483796296296298</v>
      </c>
      <c r="D12" s="79"/>
      <c r="E12" s="79"/>
      <c r="F12" s="79">
        <v>0</v>
      </c>
      <c r="G12" s="79">
        <v>33</v>
      </c>
      <c r="H12" s="79">
        <v>49</v>
      </c>
      <c r="I12" s="79"/>
    </row>
    <row r="13" spans="1:8" ht="17.25">
      <c r="A13" s="18">
        <f>ROW(C10)</f>
        <v>10</v>
      </c>
      <c r="B13" s="81">
        <v>194</v>
      </c>
      <c r="C13" s="82">
        <f>TIME(F13,G13,H13+(I13/1000))</f>
        <v>0.02349537037037037</v>
      </c>
      <c r="F13">
        <v>0</v>
      </c>
      <c r="G13">
        <v>33</v>
      </c>
      <c r="H13">
        <v>50</v>
      </c>
    </row>
    <row r="14" spans="1:11" ht="17.25">
      <c r="A14" s="18">
        <f>ROW(C11)</f>
        <v>11</v>
      </c>
      <c r="B14" s="81">
        <v>188</v>
      </c>
      <c r="C14" s="82">
        <f>TIME(F14,G14,H14+(I14/1000))</f>
        <v>0.023622685185185184</v>
      </c>
      <c r="D14" s="79"/>
      <c r="E14" s="79"/>
      <c r="F14" s="79">
        <v>0</v>
      </c>
      <c r="G14" s="79">
        <v>34</v>
      </c>
      <c r="H14" s="79">
        <v>1</v>
      </c>
      <c r="I14" s="79"/>
      <c r="K14" s="80"/>
    </row>
    <row r="15" spans="1:8" ht="17.25">
      <c r="A15" s="18">
        <f>ROW(C12)</f>
        <v>12</v>
      </c>
      <c r="B15" s="81">
        <v>195</v>
      </c>
      <c r="C15" s="82">
        <f>TIME(F15,G15,H15+(I15/1000))</f>
        <v>0.023796296296296298</v>
      </c>
      <c r="F15">
        <v>0</v>
      </c>
      <c r="G15">
        <v>34</v>
      </c>
      <c r="H15">
        <v>16</v>
      </c>
    </row>
    <row r="16" spans="1:8" ht="17.25">
      <c r="A16" s="18">
        <f>ROW(C13)</f>
        <v>13</v>
      </c>
      <c r="B16" s="81">
        <v>200</v>
      </c>
      <c r="C16" s="82">
        <f>TIME(F16,G16,H16+(I16/1000))</f>
        <v>0.024270833333333332</v>
      </c>
      <c r="F16">
        <v>0</v>
      </c>
      <c r="G16">
        <v>34</v>
      </c>
      <c r="H16">
        <v>57</v>
      </c>
    </row>
    <row r="17" spans="1:11" ht="17.25">
      <c r="A17" s="18">
        <f>ROW(C14)</f>
        <v>14</v>
      </c>
      <c r="B17" s="81">
        <v>187</v>
      </c>
      <c r="C17" s="82">
        <f>TIME(F17,G17,H17+(I17/1000))</f>
        <v>0.024918981481481483</v>
      </c>
      <c r="D17" s="79"/>
      <c r="E17" s="79"/>
      <c r="F17" s="79">
        <v>0</v>
      </c>
      <c r="G17" s="79">
        <v>35</v>
      </c>
      <c r="H17" s="79">
        <v>53</v>
      </c>
      <c r="I17" s="79"/>
      <c r="K17" s="80"/>
    </row>
    <row r="18" spans="1:11" ht="17.25">
      <c r="A18" s="18">
        <f>ROW(C15)</f>
        <v>15</v>
      </c>
      <c r="B18" s="81">
        <v>51</v>
      </c>
      <c r="C18" s="82">
        <f>TIME(F18,G18,H18+(I18/1000))</f>
        <v>0.02515046296296296</v>
      </c>
      <c r="D18" s="79"/>
      <c r="E18" s="79"/>
      <c r="F18" s="79">
        <v>0</v>
      </c>
      <c r="G18" s="79">
        <v>36</v>
      </c>
      <c r="H18" s="79">
        <v>13</v>
      </c>
      <c r="I18" s="79"/>
      <c r="K18" s="80"/>
    </row>
    <row r="19" spans="1:11" ht="17.25">
      <c r="A19" s="18">
        <f>ROW(C16)</f>
        <v>16</v>
      </c>
      <c r="B19" s="81">
        <v>24</v>
      </c>
      <c r="C19" s="82">
        <f>TIME(F19,G19,H19+(I19/1000))</f>
        <v>0.025578703703703704</v>
      </c>
      <c r="D19" s="79"/>
      <c r="E19" s="79"/>
      <c r="F19" s="79">
        <v>0</v>
      </c>
      <c r="G19" s="79">
        <v>36</v>
      </c>
      <c r="H19" s="79">
        <v>50</v>
      </c>
      <c r="I19" s="79"/>
      <c r="K19" s="80"/>
    </row>
    <row r="20" spans="1:8" ht="17.25">
      <c r="A20" s="18">
        <f>ROW(C17)</f>
        <v>17</v>
      </c>
      <c r="B20" s="81">
        <v>47</v>
      </c>
      <c r="C20" s="82">
        <f>TIME(F20,G20,H20+(I20/1000))</f>
        <v>0.025798611111111112</v>
      </c>
      <c r="F20">
        <v>0</v>
      </c>
      <c r="G20">
        <v>37</v>
      </c>
      <c r="H20">
        <v>9</v>
      </c>
    </row>
    <row r="21" spans="1:8" ht="17.25">
      <c r="A21" s="18">
        <f>ROW(C18)</f>
        <v>18</v>
      </c>
      <c r="B21" s="81">
        <v>25</v>
      </c>
      <c r="C21" s="82">
        <f>TIME(F21,G21,H21+(I21/1000))</f>
        <v>0.026782407407407408</v>
      </c>
      <c r="F21">
        <v>0</v>
      </c>
      <c r="G21">
        <v>38</v>
      </c>
      <c r="H21">
        <v>34</v>
      </c>
    </row>
    <row r="22" spans="1:8" ht="17.25">
      <c r="A22" s="18">
        <f>ROW(C19)</f>
        <v>19</v>
      </c>
      <c r="B22" s="81">
        <v>191</v>
      </c>
      <c r="C22" s="82">
        <f>TIME(F22,G22,H22+(I22/1000))</f>
        <v>0.026863425925925926</v>
      </c>
      <c r="F22">
        <v>0</v>
      </c>
      <c r="G22">
        <v>38</v>
      </c>
      <c r="H22">
        <v>41</v>
      </c>
    </row>
    <row r="23" spans="1:8" ht="17.25">
      <c r="A23" s="18">
        <f>ROW(C20)</f>
        <v>20</v>
      </c>
      <c r="B23" s="81">
        <v>192</v>
      </c>
      <c r="C23" s="82">
        <f>TIME(F23,G23,H23+(I23/1000))</f>
        <v>0.026863425925925926</v>
      </c>
      <c r="F23">
        <v>0</v>
      </c>
      <c r="G23">
        <v>38</v>
      </c>
      <c r="H23">
        <v>41</v>
      </c>
    </row>
    <row r="24" spans="1:8" ht="17.25">
      <c r="A24" s="18">
        <f>ROW(C21)</f>
        <v>21</v>
      </c>
      <c r="B24" s="81">
        <v>8</v>
      </c>
      <c r="C24" s="82">
        <f>TIME(F24,G24,H24+(I24/1000))</f>
        <v>0.027094907407407408</v>
      </c>
      <c r="F24">
        <v>0</v>
      </c>
      <c r="G24">
        <v>39</v>
      </c>
      <c r="H24">
        <v>1</v>
      </c>
    </row>
    <row r="25" spans="1:8" ht="17.25">
      <c r="A25" s="18">
        <f>ROW(C22)</f>
        <v>22</v>
      </c>
      <c r="B25" s="81">
        <v>46</v>
      </c>
      <c r="C25" s="82">
        <f>TIME(F25,G25,H25+(I25/1000))</f>
        <v>0.027314814814814816</v>
      </c>
      <c r="F25">
        <v>0</v>
      </c>
      <c r="G25">
        <v>39</v>
      </c>
      <c r="H25">
        <v>20</v>
      </c>
    </row>
    <row r="26" spans="1:8" ht="17.25">
      <c r="A26" s="18">
        <f>ROW(C23)</f>
        <v>23</v>
      </c>
      <c r="B26" s="81">
        <v>3</v>
      </c>
      <c r="C26" s="82">
        <f>TIME(F26,G26,H26+(I26/1000))</f>
        <v>0.02746527777777778</v>
      </c>
      <c r="F26">
        <v>0</v>
      </c>
      <c r="G26">
        <v>39</v>
      </c>
      <c r="H26">
        <v>33</v>
      </c>
    </row>
    <row r="27" spans="1:8" ht="17.25">
      <c r="A27" s="18">
        <f>ROW(C24)</f>
        <v>24</v>
      </c>
      <c r="B27" s="81">
        <v>30</v>
      </c>
      <c r="C27" s="82">
        <f>TIME(F27,G27,H27+(I27/1000))</f>
        <v>0.027511574074074074</v>
      </c>
      <c r="F27">
        <v>0</v>
      </c>
      <c r="G27">
        <v>39</v>
      </c>
      <c r="H27">
        <v>37</v>
      </c>
    </row>
    <row r="28" spans="1:8" ht="17.25">
      <c r="A28" s="18">
        <f>ROW(C25)</f>
        <v>25</v>
      </c>
      <c r="B28" s="81">
        <v>13</v>
      </c>
      <c r="C28" s="82">
        <f>TIME(F28,G28,H28+(I28/1000))</f>
        <v>0.029108796296296296</v>
      </c>
      <c r="F28">
        <v>0</v>
      </c>
      <c r="G28">
        <v>41</v>
      </c>
      <c r="H28">
        <v>55</v>
      </c>
    </row>
    <row r="29" spans="1:11" ht="17.25">
      <c r="A29" s="18">
        <f>ROW(C26)</f>
        <v>26</v>
      </c>
      <c r="B29" s="81">
        <v>19</v>
      </c>
      <c r="C29" s="82">
        <f>TIME(F29,G29,H29+(I29/1000))</f>
        <v>0.029814814814814815</v>
      </c>
      <c r="D29" s="79"/>
      <c r="E29" s="79"/>
      <c r="F29" s="79">
        <v>0</v>
      </c>
      <c r="G29" s="79">
        <v>42</v>
      </c>
      <c r="H29" s="79">
        <v>56</v>
      </c>
      <c r="I29" s="79"/>
      <c r="K29" s="80"/>
    </row>
    <row r="30" spans="1:8" ht="17.25">
      <c r="A30" s="18">
        <f>ROW(C27)</f>
        <v>27</v>
      </c>
      <c r="B30" s="81">
        <v>27</v>
      </c>
      <c r="C30" s="82">
        <f>TIME(F30,G30,H30+(I30/1000))</f>
        <v>0.029895833333333333</v>
      </c>
      <c r="F30">
        <v>0</v>
      </c>
      <c r="G30">
        <v>43</v>
      </c>
      <c r="H30">
        <v>3</v>
      </c>
    </row>
    <row r="31" spans="1:8" ht="17.25">
      <c r="A31" s="18">
        <f>ROW(C28)</f>
        <v>28</v>
      </c>
      <c r="B31" s="81">
        <v>12</v>
      </c>
      <c r="C31" s="82">
        <f>TIME(F31,G31,H31+(I31/1000))</f>
        <v>0.03011574074074074</v>
      </c>
      <c r="F31">
        <v>0</v>
      </c>
      <c r="G31">
        <v>43</v>
      </c>
      <c r="H31">
        <v>22</v>
      </c>
    </row>
    <row r="32" spans="1:8" ht="17.25">
      <c r="A32" s="18">
        <f>ROW(C29)</f>
        <v>29</v>
      </c>
      <c r="B32" s="81">
        <v>2</v>
      </c>
      <c r="C32" s="82">
        <f>TIME(F32,G32,H32+(I32/1000))</f>
        <v>0.030474537037037036</v>
      </c>
      <c r="F32">
        <v>0</v>
      </c>
      <c r="G32">
        <v>43</v>
      </c>
      <c r="H32">
        <v>53</v>
      </c>
    </row>
    <row r="33" spans="1:8" ht="17.25">
      <c r="A33" s="18">
        <f>ROW(C30)</f>
        <v>30</v>
      </c>
      <c r="B33" s="81">
        <v>49</v>
      </c>
      <c r="C33" s="82">
        <f>TIME(F33,G33,H33+(I33/1000))</f>
        <v>0.03048611111111111</v>
      </c>
      <c r="F33">
        <v>0</v>
      </c>
      <c r="G33">
        <v>43</v>
      </c>
      <c r="H33">
        <v>54</v>
      </c>
    </row>
    <row r="34" spans="1:8" ht="17.25">
      <c r="A34" s="18">
        <f>ROW(C31)</f>
        <v>31</v>
      </c>
      <c r="B34" s="81">
        <v>16</v>
      </c>
      <c r="C34" s="82">
        <f>TIME(F34,G34,H34+(I34/1000))</f>
        <v>0.030833333333333334</v>
      </c>
      <c r="F34">
        <v>0</v>
      </c>
      <c r="G34">
        <v>44</v>
      </c>
      <c r="H34">
        <v>24</v>
      </c>
    </row>
    <row r="35" spans="1:8" ht="17.25">
      <c r="A35" s="18">
        <f>ROW(C32)</f>
        <v>32</v>
      </c>
      <c r="B35" s="81">
        <v>196</v>
      </c>
      <c r="C35" s="82">
        <f>TIME(F35,G35,H35+(I35/1000))</f>
        <v>0.03142361111111111</v>
      </c>
      <c r="F35">
        <v>0</v>
      </c>
      <c r="G35">
        <v>45</v>
      </c>
      <c r="H35">
        <v>15</v>
      </c>
    </row>
    <row r="36" spans="1:8" ht="17.25">
      <c r="A36" s="18">
        <f>ROW(C33)</f>
        <v>33</v>
      </c>
      <c r="B36" s="81">
        <v>39</v>
      </c>
      <c r="C36" s="82">
        <f>TIME(F36,G36,H36+(I36/1000))</f>
        <v>0.03144675925925926</v>
      </c>
      <c r="F36">
        <v>0</v>
      </c>
      <c r="G36">
        <v>45</v>
      </c>
      <c r="H36">
        <v>17</v>
      </c>
    </row>
    <row r="37" spans="1:8" ht="17.25">
      <c r="A37" s="18">
        <f>ROW(C34)</f>
        <v>34</v>
      </c>
      <c r="B37" s="81">
        <v>17</v>
      </c>
      <c r="C37" s="82">
        <f>TIME(F37,G37,H37+(I37/1000))</f>
        <v>0.031469907407407405</v>
      </c>
      <c r="F37">
        <v>0</v>
      </c>
      <c r="G37">
        <v>45</v>
      </c>
      <c r="H37">
        <v>19</v>
      </c>
    </row>
    <row r="38" spans="1:8" ht="17.25">
      <c r="A38" s="18">
        <f>ROW(C35)</f>
        <v>35</v>
      </c>
      <c r="B38" s="81">
        <v>7</v>
      </c>
      <c r="C38" s="82">
        <f>TIME(F38,G38,H38+(I38/1000))</f>
        <v>0.03148148148148148</v>
      </c>
      <c r="F38">
        <v>0</v>
      </c>
      <c r="G38">
        <v>45</v>
      </c>
      <c r="H38">
        <v>20</v>
      </c>
    </row>
    <row r="39" spans="1:8" ht="17.25">
      <c r="A39" s="18">
        <f>ROW(C36)</f>
        <v>36</v>
      </c>
      <c r="B39" s="81">
        <v>9</v>
      </c>
      <c r="C39" s="82">
        <f>TIME(F39,G39,H39+(I39/1000))</f>
        <v>0.03175925925925926</v>
      </c>
      <c r="F39">
        <v>0</v>
      </c>
      <c r="G39">
        <v>45</v>
      </c>
      <c r="H39">
        <v>44</v>
      </c>
    </row>
    <row r="40" spans="1:8" ht="17.25">
      <c r="A40" s="18">
        <f>ROW(C37)</f>
        <v>37</v>
      </c>
      <c r="B40" s="81">
        <v>42</v>
      </c>
      <c r="C40" s="82">
        <f>TIME(F40,G40,H40+(I40/1000))</f>
        <v>0.031921296296296295</v>
      </c>
      <c r="F40">
        <v>0</v>
      </c>
      <c r="G40">
        <v>45</v>
      </c>
      <c r="H40">
        <v>58</v>
      </c>
    </row>
    <row r="41" spans="1:8" ht="17.25">
      <c r="A41" s="18">
        <f>ROW(C38)</f>
        <v>38</v>
      </c>
      <c r="B41" s="81">
        <v>5</v>
      </c>
      <c r="C41" s="82">
        <f>TIME(F41,G41,H41+(I41/1000))</f>
        <v>0.032025462962962964</v>
      </c>
      <c r="F41">
        <v>0</v>
      </c>
      <c r="G41">
        <v>46</v>
      </c>
      <c r="H41">
        <v>7</v>
      </c>
    </row>
    <row r="42" spans="1:8" ht="17.25">
      <c r="A42" s="18">
        <f>ROW(C39)</f>
        <v>39</v>
      </c>
      <c r="B42" s="81">
        <v>23</v>
      </c>
      <c r="C42" s="82">
        <f>TIME(F42,G42,H42+(I42/1000))</f>
        <v>0.032164351851851854</v>
      </c>
      <c r="F42">
        <v>0</v>
      </c>
      <c r="G42">
        <v>46</v>
      </c>
      <c r="H42">
        <v>19</v>
      </c>
    </row>
    <row r="43" spans="1:8" ht="17.25">
      <c r="A43" s="18">
        <f>ROW(C40)</f>
        <v>40</v>
      </c>
      <c r="B43" s="81">
        <v>22</v>
      </c>
      <c r="C43" s="82">
        <f>TIME(F43,G43,H43+(I43/1000))</f>
        <v>0.03221064814814815</v>
      </c>
      <c r="F43">
        <v>0</v>
      </c>
      <c r="G43">
        <v>46</v>
      </c>
      <c r="H43">
        <v>23</v>
      </c>
    </row>
    <row r="44" spans="1:8" ht="17.25">
      <c r="A44" s="18">
        <f>ROW(C41)</f>
        <v>41</v>
      </c>
      <c r="B44" s="81">
        <v>53</v>
      </c>
      <c r="C44" s="82">
        <f>TIME(F44,G44,H44+(I44/1000))</f>
        <v>0.03263888888888889</v>
      </c>
      <c r="F44">
        <v>0</v>
      </c>
      <c r="G44">
        <v>47</v>
      </c>
      <c r="H44">
        <v>0</v>
      </c>
    </row>
    <row r="45" spans="1:8" ht="17.25">
      <c r="A45" s="18">
        <f>ROW(C42)</f>
        <v>42</v>
      </c>
      <c r="B45" s="81">
        <v>33</v>
      </c>
      <c r="C45" s="82">
        <f>TIME(F45,G45,H45+(I45/1000))</f>
        <v>0.032858796296296296</v>
      </c>
      <c r="F45">
        <v>0</v>
      </c>
      <c r="G45">
        <v>47</v>
      </c>
      <c r="H45">
        <v>19</v>
      </c>
    </row>
    <row r="46" spans="1:8" ht="17.25">
      <c r="A46" s="18">
        <f>ROW(C43)</f>
        <v>43</v>
      </c>
      <c r="B46" s="81">
        <v>184</v>
      </c>
      <c r="C46" s="82">
        <f>TIME(F46,G46,H46+(I46/1000))</f>
        <v>0.032962962962962965</v>
      </c>
      <c r="F46">
        <v>0</v>
      </c>
      <c r="G46">
        <v>47</v>
      </c>
      <c r="H46">
        <v>28</v>
      </c>
    </row>
    <row r="47" spans="1:8" ht="17.25">
      <c r="A47" s="18">
        <f>ROW(C44)</f>
        <v>44</v>
      </c>
      <c r="B47" s="81">
        <v>183</v>
      </c>
      <c r="C47" s="82">
        <f>TIME(F47,G47,H47+(I47/1000))</f>
        <v>0.03302083333333333</v>
      </c>
      <c r="F47">
        <v>0</v>
      </c>
      <c r="G47">
        <v>47</v>
      </c>
      <c r="H47">
        <v>33</v>
      </c>
    </row>
    <row r="48" spans="1:8" ht="17.25">
      <c r="A48" s="18">
        <f>ROW(C45)</f>
        <v>45</v>
      </c>
      <c r="B48" s="81">
        <v>36</v>
      </c>
      <c r="C48" s="82">
        <f>TIME(F48,G48,H48+(I48/1000))</f>
        <v>0.033101851851851855</v>
      </c>
      <c r="F48">
        <v>0</v>
      </c>
      <c r="G48">
        <v>47</v>
      </c>
      <c r="H48">
        <v>40</v>
      </c>
    </row>
    <row r="49" spans="1:8" ht="17.25">
      <c r="A49" s="18">
        <f>ROW(C46)</f>
        <v>46</v>
      </c>
      <c r="B49" s="81">
        <v>50</v>
      </c>
      <c r="C49" s="82">
        <f>TIME(F49,G49,H49+(I49/1000))</f>
        <v>0.033136574074074075</v>
      </c>
      <c r="F49">
        <v>0</v>
      </c>
      <c r="G49">
        <v>47</v>
      </c>
      <c r="H49">
        <v>43</v>
      </c>
    </row>
    <row r="50" spans="1:8" ht="17.25">
      <c r="A50" s="18">
        <f>ROW(C47)</f>
        <v>47</v>
      </c>
      <c r="B50" s="81">
        <v>18</v>
      </c>
      <c r="C50" s="82">
        <f>TIME(F50,G50,H50+(I50/1000))</f>
        <v>0.03325231481481482</v>
      </c>
      <c r="F50">
        <v>0</v>
      </c>
      <c r="G50">
        <v>47</v>
      </c>
      <c r="H50">
        <v>53</v>
      </c>
    </row>
    <row r="51" spans="1:8" ht="17.25">
      <c r="A51" s="18">
        <f>ROW(C48)</f>
        <v>48</v>
      </c>
      <c r="B51" s="81">
        <v>29</v>
      </c>
      <c r="C51" s="82">
        <f>TIME(F51,G51,H51+(I51/1000))</f>
        <v>0.033483796296296296</v>
      </c>
      <c r="F51">
        <v>0</v>
      </c>
      <c r="G51">
        <v>48</v>
      </c>
      <c r="H51">
        <v>13</v>
      </c>
    </row>
    <row r="52" spans="1:8" ht="17.25">
      <c r="A52" s="18">
        <f>ROW(C49)</f>
        <v>49</v>
      </c>
      <c r="B52" s="81">
        <v>1</v>
      </c>
      <c r="C52" s="82">
        <f>TIME(F52,G52,H52+(I52/1000))</f>
        <v>0.03351851851851852</v>
      </c>
      <c r="F52">
        <v>0</v>
      </c>
      <c r="G52">
        <v>48</v>
      </c>
      <c r="H52">
        <v>16</v>
      </c>
    </row>
    <row r="53" spans="1:8" ht="17.25">
      <c r="A53" s="18">
        <f>ROW(C50)</f>
        <v>50</v>
      </c>
      <c r="B53" s="81">
        <v>48</v>
      </c>
      <c r="C53" s="82">
        <f>TIME(F53,G53,H53+(I53/1000))</f>
        <v>0.03373842592592593</v>
      </c>
      <c r="F53">
        <v>0</v>
      </c>
      <c r="G53">
        <v>48</v>
      </c>
      <c r="H53">
        <v>35</v>
      </c>
    </row>
    <row r="54" spans="1:8" ht="17.25">
      <c r="A54" s="18">
        <f>ROW(C51)</f>
        <v>51</v>
      </c>
      <c r="B54" s="81">
        <v>43</v>
      </c>
      <c r="C54" s="82">
        <f>TIME(F54,G54,H54+(I54/1000))</f>
        <v>0.03377314814814815</v>
      </c>
      <c r="F54">
        <v>0</v>
      </c>
      <c r="G54">
        <v>48</v>
      </c>
      <c r="H54">
        <v>38</v>
      </c>
    </row>
    <row r="55" spans="1:8" ht="17.25">
      <c r="A55" s="18">
        <f>ROW(C52)</f>
        <v>52</v>
      </c>
      <c r="B55" s="81">
        <v>34</v>
      </c>
      <c r="C55" s="82">
        <f>TIME(F55,G55,H55+(I55/1000))</f>
        <v>0.03408564814814815</v>
      </c>
      <c r="F55">
        <v>0</v>
      </c>
      <c r="G55">
        <v>49</v>
      </c>
      <c r="H55">
        <v>5</v>
      </c>
    </row>
    <row r="56" spans="1:8" ht="17.25">
      <c r="A56" s="18">
        <f>ROW(C53)</f>
        <v>53</v>
      </c>
      <c r="B56" s="81">
        <v>44</v>
      </c>
      <c r="C56" s="82">
        <f>TIME(F56,G56,H56+(I56/1000))</f>
        <v>0.034525462962962966</v>
      </c>
      <c r="F56">
        <v>0</v>
      </c>
      <c r="G56">
        <v>49</v>
      </c>
      <c r="H56">
        <v>43</v>
      </c>
    </row>
    <row r="57" spans="1:8" ht="17.25">
      <c r="A57" s="18">
        <f>ROW(C54)</f>
        <v>54</v>
      </c>
      <c r="B57" s="81">
        <v>45</v>
      </c>
      <c r="C57" s="82">
        <f>TIME(F57,G57,H57+(I57/1000))</f>
        <v>0.03533564814814815</v>
      </c>
      <c r="F57">
        <v>0</v>
      </c>
      <c r="G57">
        <v>50</v>
      </c>
      <c r="H57">
        <v>53</v>
      </c>
    </row>
    <row r="58" spans="1:8" ht="17.25">
      <c r="A58" s="18">
        <f>ROW(C55)</f>
        <v>55</v>
      </c>
      <c r="B58" s="81">
        <v>32</v>
      </c>
      <c r="C58" s="82">
        <f>TIME(F58,G58,H58+(I58/1000))</f>
        <v>0.035474537037037034</v>
      </c>
      <c r="F58">
        <v>0</v>
      </c>
      <c r="G58">
        <v>51</v>
      </c>
      <c r="H58">
        <v>5</v>
      </c>
    </row>
    <row r="59" spans="1:8" ht="17.25">
      <c r="A59" s="18">
        <f>ROW(C56)</f>
        <v>56</v>
      </c>
      <c r="B59" s="81">
        <v>56</v>
      </c>
      <c r="C59" s="82">
        <f>TIME(F59,G59,H59+(I59/1000))</f>
        <v>0.03690972222222222</v>
      </c>
      <c r="F59">
        <v>0</v>
      </c>
      <c r="G59">
        <v>53</v>
      </c>
      <c r="H59">
        <v>9</v>
      </c>
    </row>
    <row r="60" spans="1:8" ht="17.25">
      <c r="A60" s="18">
        <f>ROW(C57)</f>
        <v>57</v>
      </c>
      <c r="B60" s="81">
        <v>52</v>
      </c>
      <c r="C60" s="82">
        <f>TIME(F60,G60,H60+(I60/1000))</f>
        <v>0.03710648148148148</v>
      </c>
      <c r="F60">
        <v>0</v>
      </c>
      <c r="G60">
        <v>53</v>
      </c>
      <c r="H60">
        <v>26</v>
      </c>
    </row>
    <row r="61" spans="1:8" ht="17.25">
      <c r="A61" s="18">
        <f>ROW(C58)</f>
        <v>58</v>
      </c>
      <c r="B61" s="81">
        <v>20</v>
      </c>
      <c r="C61" s="82">
        <f>TIME(F61,G61,H61+(I61/1000))</f>
        <v>0.03872685185185185</v>
      </c>
      <c r="F61">
        <v>0</v>
      </c>
      <c r="G61">
        <v>55</v>
      </c>
      <c r="H61">
        <v>46</v>
      </c>
    </row>
    <row r="62" spans="1:8" ht="17.25">
      <c r="A62" s="18">
        <f>ROW(C59)</f>
        <v>59</v>
      </c>
      <c r="B62" s="81">
        <v>28</v>
      </c>
      <c r="C62" s="82">
        <f>TIME(F62,G62,H62+(I62/1000))</f>
        <v>0.03885416666666667</v>
      </c>
      <c r="F62">
        <v>0</v>
      </c>
      <c r="G62">
        <v>55</v>
      </c>
      <c r="H62">
        <v>57</v>
      </c>
    </row>
    <row r="63" spans="1:8" ht="17.25">
      <c r="A63" s="18">
        <f>ROW(C60)</f>
        <v>60</v>
      </c>
      <c r="B63" s="81">
        <v>26</v>
      </c>
      <c r="C63" s="82">
        <f>TIME(F63,G63,H63+(I63/1000))</f>
        <v>0.03892361111111111</v>
      </c>
      <c r="F63">
        <v>0</v>
      </c>
      <c r="G63">
        <v>56</v>
      </c>
      <c r="H63">
        <v>3</v>
      </c>
    </row>
    <row r="64" spans="1:8" ht="17.25">
      <c r="A64" s="18">
        <f>ROW(C61)</f>
        <v>61</v>
      </c>
      <c r="B64" s="81">
        <v>38</v>
      </c>
      <c r="C64" s="82">
        <f>TIME(F64,G64,H64+(I64/1000))</f>
        <v>0.03898148148148148</v>
      </c>
      <c r="F64">
        <v>0</v>
      </c>
      <c r="G64">
        <v>56</v>
      </c>
      <c r="H64">
        <v>8</v>
      </c>
    </row>
    <row r="65" spans="1:8" ht="17.25">
      <c r="A65" s="18">
        <f>ROW(C62)</f>
        <v>62</v>
      </c>
      <c r="B65" s="81">
        <v>14</v>
      </c>
      <c r="C65" s="82">
        <f>TIME(F65,G65,H65+(I65/1000))</f>
        <v>0.03900462962962963</v>
      </c>
      <c r="F65">
        <v>0</v>
      </c>
      <c r="G65">
        <v>56</v>
      </c>
      <c r="H65">
        <v>10</v>
      </c>
    </row>
    <row r="66" spans="1:8" ht="17.25">
      <c r="A66" s="18">
        <f>ROW(C63)</f>
        <v>63</v>
      </c>
      <c r="B66" s="81">
        <v>54</v>
      </c>
      <c r="C66" s="82">
        <f>TIME(F66,G66,H66+(I66/1000))</f>
        <v>0.03914351851851852</v>
      </c>
      <c r="F66">
        <v>0</v>
      </c>
      <c r="G66">
        <v>56</v>
      </c>
      <c r="H66">
        <v>22</v>
      </c>
    </row>
    <row r="67" spans="1:8" ht="17.25">
      <c r="A67" s="18">
        <f>ROW(C64)</f>
        <v>64</v>
      </c>
      <c r="B67" s="81">
        <v>4</v>
      </c>
      <c r="C67" s="82">
        <f>TIME(F67,G67,H67+(I67/1000))</f>
        <v>0.03957175925925926</v>
      </c>
      <c r="F67">
        <v>0</v>
      </c>
      <c r="G67">
        <v>56</v>
      </c>
      <c r="H67">
        <v>59</v>
      </c>
    </row>
    <row r="68" spans="1:8" ht="17.25">
      <c r="A68" s="18">
        <f>ROW(C65)</f>
        <v>65</v>
      </c>
      <c r="B68" s="81">
        <v>57</v>
      </c>
      <c r="C68" s="82">
        <f>TIME(F68,G68,H68+(I68/1000))</f>
        <v>0.04024305555555555</v>
      </c>
      <c r="F68">
        <v>0</v>
      </c>
      <c r="G68">
        <v>57</v>
      </c>
      <c r="H68">
        <v>57</v>
      </c>
    </row>
    <row r="69" spans="1:8" ht="17.25">
      <c r="A69" s="18">
        <f>ROW(C66)</f>
        <v>66</v>
      </c>
      <c r="B69" s="81">
        <v>11</v>
      </c>
      <c r="C69" s="82">
        <f>TIME(F69,G69,H69+(I69/1000))</f>
        <v>0.040254629629629626</v>
      </c>
      <c r="F69">
        <v>0</v>
      </c>
      <c r="G69">
        <v>57</v>
      </c>
      <c r="H69">
        <v>58</v>
      </c>
    </row>
    <row r="70" spans="1:8" ht="17.25">
      <c r="A70" s="18">
        <f>ROW(C67)</f>
        <v>67</v>
      </c>
      <c r="B70" s="81">
        <v>10</v>
      </c>
      <c r="C70" s="82">
        <f>TIME(F70,G70,H70+(I70/1000))</f>
        <v>0.04047453703703704</v>
      </c>
      <c r="F70">
        <v>0</v>
      </c>
      <c r="G70">
        <v>58</v>
      </c>
      <c r="H70">
        <v>17</v>
      </c>
    </row>
    <row r="71" spans="1:8" ht="17.25">
      <c r="A71" s="18">
        <f>ROW(C68)</f>
        <v>68</v>
      </c>
      <c r="B71" s="81">
        <v>6</v>
      </c>
      <c r="C71" s="82">
        <f>TIME(F71,G71,H71+(I71/1000))</f>
        <v>0.042777777777777776</v>
      </c>
      <c r="F71">
        <v>1</v>
      </c>
      <c r="G71">
        <v>1</v>
      </c>
      <c r="H71">
        <v>36</v>
      </c>
    </row>
    <row r="72" spans="1:8" ht="17.25">
      <c r="A72" s="18">
        <f>ROW(C69)</f>
        <v>69</v>
      </c>
      <c r="B72" s="81">
        <v>21</v>
      </c>
      <c r="C72" s="82">
        <f>TIME(F72,G72,H72+(I72/1000))</f>
        <v>0.04392361111111111</v>
      </c>
      <c r="F72">
        <v>1</v>
      </c>
      <c r="G72">
        <v>3</v>
      </c>
      <c r="H72">
        <v>15</v>
      </c>
    </row>
    <row r="73" spans="1:8" ht="17.25">
      <c r="A73" s="18">
        <f>ROW(C70)</f>
        <v>70</v>
      </c>
      <c r="B73" s="81">
        <v>55</v>
      </c>
      <c r="C73" s="82">
        <f>TIME(F73,G73,H73+(I73/1000))</f>
        <v>0.044097222222222225</v>
      </c>
      <c r="F73">
        <v>1</v>
      </c>
      <c r="G73">
        <v>3</v>
      </c>
      <c r="H73">
        <v>30</v>
      </c>
    </row>
    <row r="74" spans="1:8" ht="17.25">
      <c r="A74" s="18">
        <f>ROW(C71)</f>
        <v>71</v>
      </c>
      <c r="B74" s="81">
        <v>35</v>
      </c>
      <c r="C74" s="82">
        <f>TIME(F74,G74,H74+(I74/1000))</f>
        <v>0.044224537037037034</v>
      </c>
      <c r="F74">
        <v>1</v>
      </c>
      <c r="G74">
        <v>3</v>
      </c>
      <c r="H74">
        <v>41</v>
      </c>
    </row>
    <row r="75" spans="1:8" ht="17.25">
      <c r="A75" s="18">
        <f>ROW(C72)</f>
        <v>72</v>
      </c>
      <c r="B75" s="81">
        <v>37</v>
      </c>
      <c r="C75" s="82">
        <f>TIME(F75,G75,H75+(I75/1000))</f>
        <v>0.04569444444444445</v>
      </c>
      <c r="F75">
        <v>1</v>
      </c>
      <c r="G75">
        <v>5</v>
      </c>
      <c r="H75">
        <v>48</v>
      </c>
    </row>
    <row r="76" spans="1:8" ht="17.25">
      <c r="A76" s="18">
        <f>ROW(C73)</f>
        <v>73</v>
      </c>
      <c r="B76" s="81">
        <v>31</v>
      </c>
      <c r="C76" s="82">
        <f>TIME(F76,G76,H76+(I76/1000))</f>
        <v>0.051724537037037034</v>
      </c>
      <c r="F76">
        <v>1</v>
      </c>
      <c r="G76">
        <v>14</v>
      </c>
      <c r="H76">
        <v>29</v>
      </c>
    </row>
    <row r="77" spans="1:8" ht="17.25">
      <c r="A77" s="18">
        <f>ROW(C74)</f>
        <v>74</v>
      </c>
      <c r="B77" s="81">
        <v>40</v>
      </c>
      <c r="C77" s="82">
        <f>TIME(F77,G77,H77+(I77/1000))</f>
        <v>0.05489583333333333</v>
      </c>
      <c r="F77">
        <v>1</v>
      </c>
      <c r="G77">
        <v>19</v>
      </c>
      <c r="H77">
        <v>3</v>
      </c>
    </row>
    <row r="78" spans="1:3" ht="17.25">
      <c r="A78" s="18">
        <f>ROW(C75)</f>
        <v>75</v>
      </c>
      <c r="B78" s="81">
        <v>15</v>
      </c>
      <c r="C78" s="82" t="s">
        <v>163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76"/>
  <sheetViews>
    <sheetView view="pageBreakPreview" zoomScale="80" zoomScaleSheetLayoutView="80" workbookViewId="0" topLeftCell="A1">
      <pane ySplit="2" topLeftCell="A3" activePane="bottomLeft" state="frozen"/>
      <selection pane="topLeft" activeCell="A1" sqref="A1"/>
      <selection pane="bottomLeft" activeCell="B3" sqref="B3"/>
    </sheetView>
  </sheetViews>
  <sheetFormatPr defaultColWidth="12.00390625" defaultRowHeight="12.75"/>
  <cols>
    <col min="1" max="1" width="35.875" style="0" customWidth="1"/>
    <col min="2" max="2" width="43.625" style="0" customWidth="1"/>
    <col min="3" max="3" width="35.375" style="0" customWidth="1"/>
    <col min="4" max="16384" width="11.625" style="0" customWidth="1"/>
  </cols>
  <sheetData>
    <row r="1" spans="1:3" ht="17.25">
      <c r="A1" s="2" t="str">
        <f>'Zadani_bezcu HZ'!B1</f>
        <v>10.z. ZBP – Hotel Happy Star cross 23.04.2011</v>
      </c>
      <c r="B1" s="3"/>
      <c r="C1" t="s">
        <v>229</v>
      </c>
    </row>
    <row r="2" spans="1:3" ht="15">
      <c r="A2" s="83" t="s">
        <v>4</v>
      </c>
      <c r="B2" s="83" t="s">
        <v>221</v>
      </c>
      <c r="C2" t="s">
        <v>230</v>
      </c>
    </row>
    <row r="3" spans="1:7" ht="17.25">
      <c r="A3" s="81">
        <v>186</v>
      </c>
      <c r="B3" s="82">
        <f>TIME(E3,F3,G3+(H3/1000))</f>
        <v>0.015104166666666667</v>
      </c>
      <c r="E3">
        <v>0</v>
      </c>
      <c r="F3">
        <v>21</v>
      </c>
      <c r="G3">
        <v>45</v>
      </c>
    </row>
    <row r="4" spans="1:7" ht="17.25">
      <c r="A4" s="81">
        <v>185</v>
      </c>
      <c r="B4" s="82">
        <f>TIME(E4,F4,G4+(H4/1000))</f>
        <v>0.01599537037037037</v>
      </c>
      <c r="E4">
        <v>0</v>
      </c>
      <c r="F4">
        <v>23</v>
      </c>
      <c r="G4">
        <v>2</v>
      </c>
    </row>
    <row r="5" spans="1:7" ht="17.25">
      <c r="A5" s="81">
        <v>190</v>
      </c>
      <c r="B5" s="82">
        <f>TIME(E5,F5,G5+(H5/1000))</f>
        <v>0.01775462962962963</v>
      </c>
      <c r="C5" s="79"/>
      <c r="D5" s="79"/>
      <c r="E5" s="79">
        <v>0</v>
      </c>
      <c r="F5" s="79">
        <v>25</v>
      </c>
      <c r="G5" s="79">
        <v>34</v>
      </c>
    </row>
    <row r="6" spans="1:7" ht="17.25">
      <c r="A6" s="81">
        <v>41</v>
      </c>
      <c r="B6" s="82">
        <f>TIME(E6,F6,G6+(H6/1000))</f>
        <v>0.017800925925925925</v>
      </c>
      <c r="E6">
        <v>0</v>
      </c>
      <c r="F6">
        <v>25</v>
      </c>
      <c r="G6">
        <v>38</v>
      </c>
    </row>
    <row r="7" spans="1:7" ht="17.25">
      <c r="A7" s="81">
        <v>198</v>
      </c>
      <c r="B7" s="82">
        <f>TIME(E7,F7,G7+(H7/1000))</f>
        <v>0.018900462962962963</v>
      </c>
      <c r="E7">
        <v>0</v>
      </c>
      <c r="F7">
        <v>27</v>
      </c>
      <c r="G7">
        <v>13</v>
      </c>
    </row>
    <row r="8" spans="1:7" ht="17.25">
      <c r="A8" s="81">
        <v>199</v>
      </c>
      <c r="B8" s="82">
        <f>TIME(E8,F8,G8+(H8/1000))</f>
        <v>0.018900462962962963</v>
      </c>
      <c r="E8">
        <v>0</v>
      </c>
      <c r="F8">
        <v>27</v>
      </c>
      <c r="G8">
        <v>13</v>
      </c>
    </row>
    <row r="9" spans="1:7" ht="17.25">
      <c r="A9" s="81">
        <v>189</v>
      </c>
      <c r="B9" s="82">
        <f>TIME(E9,F9,G9+(H9/1000))</f>
        <v>0.022916666666666665</v>
      </c>
      <c r="E9">
        <v>0</v>
      </c>
      <c r="F9">
        <v>33</v>
      </c>
      <c r="G9">
        <v>0</v>
      </c>
    </row>
    <row r="10" spans="1:7" ht="17.25">
      <c r="A10" s="81">
        <v>197</v>
      </c>
      <c r="B10" s="82">
        <f>TIME(E10,F10,G10+(H10/1000))</f>
        <v>0.023194444444444445</v>
      </c>
      <c r="C10" s="79"/>
      <c r="D10" s="79"/>
      <c r="E10" s="79">
        <v>0</v>
      </c>
      <c r="F10" s="79">
        <v>33</v>
      </c>
      <c r="G10" s="79">
        <v>24</v>
      </c>
    </row>
    <row r="11" spans="1:7" ht="17.25">
      <c r="A11" s="81">
        <v>193</v>
      </c>
      <c r="B11" s="82">
        <f>TIME(E11,F11,G11+(H11/1000))</f>
        <v>0.023483796296296298</v>
      </c>
      <c r="C11" s="79"/>
      <c r="D11" s="79"/>
      <c r="E11" s="79">
        <v>0</v>
      </c>
      <c r="F11" s="79">
        <v>33</v>
      </c>
      <c r="G11" s="79">
        <v>49</v>
      </c>
    </row>
    <row r="12" spans="1:7" ht="17.25">
      <c r="A12" s="81">
        <v>194</v>
      </c>
      <c r="B12" s="82">
        <f>TIME(E12,F12,G12+(H12/1000))</f>
        <v>0.02349537037037037</v>
      </c>
      <c r="E12">
        <v>0</v>
      </c>
      <c r="F12">
        <v>33</v>
      </c>
      <c r="G12">
        <v>50</v>
      </c>
    </row>
    <row r="13" spans="1:7" ht="17.25">
      <c r="A13" s="81">
        <v>188</v>
      </c>
      <c r="B13" s="82">
        <f>TIME(E13,F13,G13+(H13/1000))</f>
        <v>0.023622685185185184</v>
      </c>
      <c r="C13" s="79"/>
      <c r="D13" s="79"/>
      <c r="E13" s="79">
        <v>0</v>
      </c>
      <c r="F13" s="79">
        <v>34</v>
      </c>
      <c r="G13" s="79">
        <v>1</v>
      </c>
    </row>
    <row r="14" spans="1:7" ht="17.25">
      <c r="A14" s="81">
        <v>195</v>
      </c>
      <c r="B14" s="82">
        <f>TIME(E14,F14,G14+(H14/1000))</f>
        <v>0.023796296296296298</v>
      </c>
      <c r="E14">
        <v>0</v>
      </c>
      <c r="F14">
        <v>34</v>
      </c>
      <c r="G14">
        <v>16</v>
      </c>
    </row>
    <row r="15" spans="1:7" ht="17.25">
      <c r="A15" s="81">
        <v>200</v>
      </c>
      <c r="B15" s="82">
        <f>TIME(E15,F15,G15+(H15/1000))</f>
        <v>0.024270833333333332</v>
      </c>
      <c r="E15">
        <v>0</v>
      </c>
      <c r="F15">
        <v>34</v>
      </c>
      <c r="G15">
        <v>57</v>
      </c>
    </row>
    <row r="16" spans="1:7" ht="17.25">
      <c r="A16" s="81">
        <v>187</v>
      </c>
      <c r="B16" s="82">
        <f>TIME(E16,F16,G16+(H16/1000))</f>
        <v>0.024918981481481483</v>
      </c>
      <c r="C16" s="79"/>
      <c r="D16" s="79"/>
      <c r="E16" s="79">
        <v>0</v>
      </c>
      <c r="F16" s="79">
        <v>35</v>
      </c>
      <c r="G16" s="79">
        <v>53</v>
      </c>
    </row>
    <row r="17" spans="1:7" ht="17.25">
      <c r="A17" s="81">
        <v>51</v>
      </c>
      <c r="B17" s="82">
        <f>TIME(E17,F17,G17+(H17/1000))</f>
        <v>0.02515046296296296</v>
      </c>
      <c r="C17" s="79"/>
      <c r="D17" s="79"/>
      <c r="E17" s="79">
        <v>0</v>
      </c>
      <c r="F17" s="79">
        <v>36</v>
      </c>
      <c r="G17" s="79">
        <v>13</v>
      </c>
    </row>
    <row r="18" spans="1:7" ht="17.25">
      <c r="A18" s="81">
        <v>24</v>
      </c>
      <c r="B18" s="82">
        <f>TIME(E18,F18,G18+(H18/1000))</f>
        <v>0.025578703703703704</v>
      </c>
      <c r="C18" s="79"/>
      <c r="D18" s="79"/>
      <c r="E18" s="79">
        <v>0</v>
      </c>
      <c r="F18" s="79">
        <v>36</v>
      </c>
      <c r="G18" s="79">
        <v>50</v>
      </c>
    </row>
    <row r="19" spans="1:7" ht="17.25">
      <c r="A19" s="81">
        <v>47</v>
      </c>
      <c r="B19" s="82">
        <f>TIME(E19,F19,G19+(H19/1000))</f>
        <v>0.025798611111111112</v>
      </c>
      <c r="E19">
        <v>0</v>
      </c>
      <c r="F19">
        <v>37</v>
      </c>
      <c r="G19">
        <v>9</v>
      </c>
    </row>
    <row r="20" spans="1:7" ht="17.25">
      <c r="A20" s="81">
        <v>25</v>
      </c>
      <c r="B20" s="82">
        <f>TIME(E20,F20,G20+(H20/1000))</f>
        <v>0.026782407407407408</v>
      </c>
      <c r="E20">
        <v>0</v>
      </c>
      <c r="F20">
        <v>38</v>
      </c>
      <c r="G20">
        <v>34</v>
      </c>
    </row>
    <row r="21" spans="1:7" ht="17.25">
      <c r="A21" s="81">
        <v>191</v>
      </c>
      <c r="B21" s="82">
        <f>TIME(E21,F21,G21+(H21/1000))</f>
        <v>0.026863425925925926</v>
      </c>
      <c r="E21">
        <v>0</v>
      </c>
      <c r="F21">
        <v>38</v>
      </c>
      <c r="G21">
        <v>41</v>
      </c>
    </row>
    <row r="22" spans="1:7" ht="17.25">
      <c r="A22" s="81">
        <v>192</v>
      </c>
      <c r="B22" s="82">
        <f>TIME(E22,F22,G22+(H22/1000))</f>
        <v>0.026863425925925926</v>
      </c>
      <c r="E22">
        <v>0</v>
      </c>
      <c r="F22">
        <v>38</v>
      </c>
      <c r="G22">
        <v>41</v>
      </c>
    </row>
    <row r="23" spans="1:7" ht="17.25">
      <c r="A23" s="81">
        <v>8</v>
      </c>
      <c r="B23" s="82">
        <f>TIME(E23,F23,G23+(H23/1000))</f>
        <v>0.027094907407407408</v>
      </c>
      <c r="E23">
        <v>0</v>
      </c>
      <c r="F23">
        <v>39</v>
      </c>
      <c r="G23">
        <v>1</v>
      </c>
    </row>
    <row r="24" spans="1:7" ht="17.25">
      <c r="A24" s="81">
        <v>46</v>
      </c>
      <c r="B24" s="82">
        <f>TIME(E24,F24,G24+(H24/1000))</f>
        <v>0.027314814814814816</v>
      </c>
      <c r="E24">
        <v>0</v>
      </c>
      <c r="F24">
        <v>39</v>
      </c>
      <c r="G24">
        <v>20</v>
      </c>
    </row>
    <row r="25" spans="1:7" ht="17.25">
      <c r="A25" s="81">
        <v>3</v>
      </c>
      <c r="B25" s="82">
        <f>TIME(E25,F25,G25+(H25/1000))</f>
        <v>0.02746527777777778</v>
      </c>
      <c r="E25">
        <v>0</v>
      </c>
      <c r="F25">
        <v>39</v>
      </c>
      <c r="G25">
        <v>33</v>
      </c>
    </row>
    <row r="26" spans="1:7" ht="17.25">
      <c r="A26" s="81">
        <v>30</v>
      </c>
      <c r="B26" s="82">
        <f>TIME(E26,F26,G26+(H26/1000))</f>
        <v>0.027511574074074074</v>
      </c>
      <c r="E26">
        <v>0</v>
      </c>
      <c r="F26">
        <v>39</v>
      </c>
      <c r="G26">
        <v>37</v>
      </c>
    </row>
    <row r="27" spans="1:7" ht="17.25">
      <c r="A27" s="81">
        <v>13</v>
      </c>
      <c r="B27" s="82">
        <f>TIME(E27,F27,G27+(H27/1000))</f>
        <v>0.029108796296296296</v>
      </c>
      <c r="E27">
        <v>0</v>
      </c>
      <c r="F27">
        <v>41</v>
      </c>
      <c r="G27">
        <v>55</v>
      </c>
    </row>
    <row r="28" spans="1:7" ht="17.25">
      <c r="A28" s="81">
        <v>19</v>
      </c>
      <c r="B28" s="82">
        <f>TIME(E28,F28,G28+(H28/1000))</f>
        <v>0.029814814814814815</v>
      </c>
      <c r="C28" s="79"/>
      <c r="D28" s="79"/>
      <c r="E28" s="79">
        <v>0</v>
      </c>
      <c r="F28" s="79">
        <v>42</v>
      </c>
      <c r="G28" s="79">
        <v>56</v>
      </c>
    </row>
    <row r="29" spans="1:7" ht="17.25">
      <c r="A29" s="81">
        <v>27</v>
      </c>
      <c r="B29" s="82">
        <f>TIME(E29,F29,G29+(H29/1000))</f>
        <v>0.029895833333333333</v>
      </c>
      <c r="E29">
        <v>0</v>
      </c>
      <c r="F29">
        <v>43</v>
      </c>
      <c r="G29">
        <v>3</v>
      </c>
    </row>
    <row r="30" spans="1:7" ht="17.25">
      <c r="A30" s="81">
        <v>12</v>
      </c>
      <c r="B30" s="82">
        <f>TIME(E30,F30,G30+(H30/1000))</f>
        <v>0.03011574074074074</v>
      </c>
      <c r="E30">
        <v>0</v>
      </c>
      <c r="F30">
        <v>43</v>
      </c>
      <c r="G30">
        <v>22</v>
      </c>
    </row>
    <row r="31" spans="1:7" ht="17.25">
      <c r="A31" s="81">
        <v>2</v>
      </c>
      <c r="B31" s="82">
        <f>TIME(E31,F31,G31+(H31/1000))</f>
        <v>0.030474537037037036</v>
      </c>
      <c r="E31">
        <v>0</v>
      </c>
      <c r="F31">
        <v>43</v>
      </c>
      <c r="G31">
        <v>53</v>
      </c>
    </row>
    <row r="32" spans="1:7" ht="17.25">
      <c r="A32" s="81">
        <v>49</v>
      </c>
      <c r="B32" s="82">
        <f>TIME(E32,F32,G32+(H32/1000))</f>
        <v>0.03048611111111111</v>
      </c>
      <c r="E32">
        <v>0</v>
      </c>
      <c r="F32">
        <v>43</v>
      </c>
      <c r="G32">
        <v>54</v>
      </c>
    </row>
    <row r="33" spans="1:7" ht="17.25">
      <c r="A33" s="81">
        <v>16</v>
      </c>
      <c r="B33" s="82">
        <f>TIME(E33,F33,G33+(H33/1000))</f>
        <v>0.030833333333333334</v>
      </c>
      <c r="E33">
        <v>0</v>
      </c>
      <c r="F33">
        <v>44</v>
      </c>
      <c r="G33">
        <v>24</v>
      </c>
    </row>
    <row r="34" spans="1:7" ht="17.25">
      <c r="A34" s="81">
        <v>196</v>
      </c>
      <c r="B34" s="82">
        <f>TIME(E34,F34,G34+(H34/1000))</f>
        <v>0.03142361111111111</v>
      </c>
      <c r="E34">
        <v>0</v>
      </c>
      <c r="F34">
        <v>45</v>
      </c>
      <c r="G34">
        <v>15</v>
      </c>
    </row>
    <row r="35" spans="1:7" ht="17.25">
      <c r="A35" s="81">
        <v>39</v>
      </c>
      <c r="B35" s="82">
        <f>TIME(E35,F35,G35+(H35/1000))</f>
        <v>0.03144675925925926</v>
      </c>
      <c r="E35">
        <v>0</v>
      </c>
      <c r="F35">
        <v>45</v>
      </c>
      <c r="G35">
        <v>17</v>
      </c>
    </row>
    <row r="36" spans="1:7" ht="17.25">
      <c r="A36" s="81">
        <v>17</v>
      </c>
      <c r="B36" s="82">
        <f>TIME(E36,F36,G36+(H36/1000))</f>
        <v>0.031469907407407405</v>
      </c>
      <c r="E36">
        <v>0</v>
      </c>
      <c r="F36">
        <v>45</v>
      </c>
      <c r="G36">
        <v>19</v>
      </c>
    </row>
    <row r="37" spans="1:7" ht="17.25">
      <c r="A37" s="81">
        <v>7</v>
      </c>
      <c r="B37" s="82">
        <f>TIME(E37,F37,G37+(H37/1000))</f>
        <v>0.03148148148148148</v>
      </c>
      <c r="E37">
        <v>0</v>
      </c>
      <c r="F37">
        <v>45</v>
      </c>
      <c r="G37">
        <v>20</v>
      </c>
    </row>
    <row r="38" spans="1:7" ht="17.25">
      <c r="A38" s="81">
        <v>9</v>
      </c>
      <c r="B38" s="82">
        <f>TIME(E38,F38,G38+(H38/1000))</f>
        <v>0.03175925925925926</v>
      </c>
      <c r="E38">
        <v>0</v>
      </c>
      <c r="F38">
        <v>45</v>
      </c>
      <c r="G38">
        <v>44</v>
      </c>
    </row>
    <row r="39" spans="1:7" ht="17.25">
      <c r="A39" s="81">
        <v>42</v>
      </c>
      <c r="B39" s="82">
        <f>TIME(E39,F39,G39+(H39/1000))</f>
        <v>0.031921296296296295</v>
      </c>
      <c r="E39">
        <v>0</v>
      </c>
      <c r="F39">
        <v>45</v>
      </c>
      <c r="G39">
        <v>58</v>
      </c>
    </row>
    <row r="40" spans="1:7" ht="17.25">
      <c r="A40" s="81">
        <v>5</v>
      </c>
      <c r="B40" s="82">
        <f>TIME(E40,F40,G40+(H40/1000))</f>
        <v>0.032025462962962964</v>
      </c>
      <c r="E40">
        <v>0</v>
      </c>
      <c r="F40">
        <v>46</v>
      </c>
      <c r="G40">
        <v>7</v>
      </c>
    </row>
    <row r="41" spans="1:7" ht="17.25">
      <c r="A41" s="81">
        <v>23</v>
      </c>
      <c r="B41" s="82">
        <f>TIME(E41,F41,G41+(H41/1000))</f>
        <v>0.032164351851851854</v>
      </c>
      <c r="E41">
        <v>0</v>
      </c>
      <c r="F41">
        <v>46</v>
      </c>
      <c r="G41">
        <v>19</v>
      </c>
    </row>
    <row r="42" spans="1:7" ht="12.75" customHeight="1">
      <c r="A42" s="81">
        <v>22</v>
      </c>
      <c r="B42" s="82">
        <f>TIME(E42,F42,G42+(H42/1000))</f>
        <v>0.03221064814814815</v>
      </c>
      <c r="E42">
        <v>0</v>
      </c>
      <c r="F42">
        <v>46</v>
      </c>
      <c r="G42">
        <v>23</v>
      </c>
    </row>
    <row r="43" spans="1:7" ht="12.75" customHeight="1">
      <c r="A43" s="81">
        <v>53</v>
      </c>
      <c r="B43" s="82">
        <f>TIME(E43,F43,G43+(H43/1000))</f>
        <v>0.03263888888888889</v>
      </c>
      <c r="E43">
        <v>0</v>
      </c>
      <c r="F43">
        <v>47</v>
      </c>
      <c r="G43">
        <v>0</v>
      </c>
    </row>
    <row r="44" spans="1:7" ht="12.75" customHeight="1">
      <c r="A44" s="81">
        <v>33</v>
      </c>
      <c r="B44" s="82">
        <f>TIME(E44,F44,G44+(H44/1000))</f>
        <v>0.032858796296296296</v>
      </c>
      <c r="E44">
        <v>0</v>
      </c>
      <c r="F44">
        <v>47</v>
      </c>
      <c r="G44">
        <v>19</v>
      </c>
    </row>
    <row r="45" spans="1:7" ht="12.75" customHeight="1">
      <c r="A45" s="81">
        <v>184</v>
      </c>
      <c r="B45" s="82">
        <f>TIME(E45,F45,G45+(H45/1000))</f>
        <v>0.032962962962962965</v>
      </c>
      <c r="E45">
        <v>0</v>
      </c>
      <c r="F45">
        <v>47</v>
      </c>
      <c r="G45">
        <v>28</v>
      </c>
    </row>
    <row r="46" spans="1:7" ht="12.75" customHeight="1">
      <c r="A46" s="81">
        <v>183</v>
      </c>
      <c r="B46" s="82">
        <f>TIME(E46,F46,G46+(H46/1000))</f>
        <v>0.03302083333333333</v>
      </c>
      <c r="E46">
        <v>0</v>
      </c>
      <c r="F46">
        <v>47</v>
      </c>
      <c r="G46">
        <v>33</v>
      </c>
    </row>
    <row r="47" spans="1:7" ht="12.75" customHeight="1">
      <c r="A47" s="81">
        <v>36</v>
      </c>
      <c r="B47" s="82">
        <f>TIME(E47,F47,G47+(H47/1000))</f>
        <v>0.033101851851851855</v>
      </c>
      <c r="E47">
        <v>0</v>
      </c>
      <c r="F47">
        <v>47</v>
      </c>
      <c r="G47">
        <v>40</v>
      </c>
    </row>
    <row r="48" spans="1:7" ht="12.75" customHeight="1">
      <c r="A48" s="81">
        <v>50</v>
      </c>
      <c r="B48" s="82">
        <f>TIME(E48,F48,G48+(H48/1000))</f>
        <v>0.033136574074074075</v>
      </c>
      <c r="E48">
        <v>0</v>
      </c>
      <c r="F48">
        <v>47</v>
      </c>
      <c r="G48">
        <v>43</v>
      </c>
    </row>
    <row r="49" spans="1:7" ht="17.25">
      <c r="A49" s="81">
        <v>18</v>
      </c>
      <c r="B49" s="82">
        <f>TIME(E49,F49,G49+(H49/1000))</f>
        <v>0.03325231481481482</v>
      </c>
      <c r="E49">
        <v>0</v>
      </c>
      <c r="F49">
        <v>47</v>
      </c>
      <c r="G49">
        <v>53</v>
      </c>
    </row>
    <row r="50" spans="1:7" ht="17.25">
      <c r="A50" s="81">
        <v>29</v>
      </c>
      <c r="B50" s="82">
        <f>TIME(E50,F50,G50+(H50/1000))</f>
        <v>0.033483796296296296</v>
      </c>
      <c r="E50">
        <v>0</v>
      </c>
      <c r="F50">
        <v>48</v>
      </c>
      <c r="G50">
        <v>13</v>
      </c>
    </row>
    <row r="51" spans="1:7" ht="17.25">
      <c r="A51" s="81">
        <v>1</v>
      </c>
      <c r="B51" s="82">
        <f>TIME(E51,F51,G51+(H51/1000))</f>
        <v>0.03351851851851852</v>
      </c>
      <c r="E51">
        <v>0</v>
      </c>
      <c r="F51">
        <v>48</v>
      </c>
      <c r="G51">
        <v>16</v>
      </c>
    </row>
    <row r="52" spans="1:7" ht="17.25">
      <c r="A52" s="81">
        <v>48</v>
      </c>
      <c r="B52" s="82">
        <f>TIME(E52,F52,G52+(H52/1000))</f>
        <v>0.03373842592592593</v>
      </c>
      <c r="E52">
        <v>0</v>
      </c>
      <c r="F52">
        <v>48</v>
      </c>
      <c r="G52">
        <v>35</v>
      </c>
    </row>
    <row r="53" spans="1:7" ht="17.25">
      <c r="A53" s="81">
        <v>43</v>
      </c>
      <c r="B53" s="82">
        <f>TIME(E53,F53,G53+(H53/1000))</f>
        <v>0.03377314814814815</v>
      </c>
      <c r="E53">
        <v>0</v>
      </c>
      <c r="F53">
        <v>48</v>
      </c>
      <c r="G53">
        <v>38</v>
      </c>
    </row>
    <row r="54" spans="1:7" ht="17.25">
      <c r="A54" s="81">
        <v>34</v>
      </c>
      <c r="B54" s="82">
        <f>TIME(E54,F54,G54+(H54/1000))</f>
        <v>0.03408564814814815</v>
      </c>
      <c r="E54">
        <v>0</v>
      </c>
      <c r="F54">
        <v>49</v>
      </c>
      <c r="G54">
        <v>5</v>
      </c>
    </row>
    <row r="55" spans="1:7" ht="17.25">
      <c r="A55" s="81">
        <v>44</v>
      </c>
      <c r="B55" s="82">
        <f>TIME(E55,F55,G55+(H55/1000))</f>
        <v>0.034525462962962966</v>
      </c>
      <c r="E55">
        <v>0</v>
      </c>
      <c r="F55">
        <v>49</v>
      </c>
      <c r="G55">
        <v>43</v>
      </c>
    </row>
    <row r="56" spans="1:7" ht="17.25">
      <c r="A56" s="81">
        <v>45</v>
      </c>
      <c r="B56" s="82">
        <f>TIME(E56,F56,G56+(H56/1000))</f>
        <v>0.03533564814814815</v>
      </c>
      <c r="E56">
        <v>0</v>
      </c>
      <c r="F56">
        <v>50</v>
      </c>
      <c r="G56">
        <v>53</v>
      </c>
    </row>
    <row r="57" spans="1:7" ht="17.25">
      <c r="A57" s="81">
        <v>32</v>
      </c>
      <c r="B57" s="82">
        <f>TIME(E57,F57,G57+(H57/1000))</f>
        <v>0.035474537037037034</v>
      </c>
      <c r="E57">
        <v>0</v>
      </c>
      <c r="F57">
        <v>51</v>
      </c>
      <c r="G57">
        <v>5</v>
      </c>
    </row>
    <row r="58" spans="1:7" ht="17.25">
      <c r="A58" s="81">
        <v>56</v>
      </c>
      <c r="B58" s="82">
        <f>TIME(E58,F58,G58+(H58/1000))</f>
        <v>0.03690972222222222</v>
      </c>
      <c r="E58">
        <v>0</v>
      </c>
      <c r="F58">
        <v>53</v>
      </c>
      <c r="G58">
        <v>9</v>
      </c>
    </row>
    <row r="59" spans="1:7" ht="17.25">
      <c r="A59" s="81">
        <v>52</v>
      </c>
      <c r="B59" s="82">
        <f>TIME(E59,F59,G59+(H59/1000))</f>
        <v>0.03710648148148148</v>
      </c>
      <c r="E59">
        <v>0</v>
      </c>
      <c r="F59">
        <v>53</v>
      </c>
      <c r="G59">
        <v>26</v>
      </c>
    </row>
    <row r="60" spans="1:7" ht="17.25">
      <c r="A60" s="81">
        <v>20</v>
      </c>
      <c r="B60" s="82">
        <f>TIME(E60,F60,G60+(H60/1000))</f>
        <v>0.03872685185185185</v>
      </c>
      <c r="E60">
        <v>0</v>
      </c>
      <c r="F60">
        <v>55</v>
      </c>
      <c r="G60">
        <v>46</v>
      </c>
    </row>
    <row r="61" spans="1:7" ht="17.25">
      <c r="A61" s="81">
        <v>28</v>
      </c>
      <c r="B61" s="82">
        <f>TIME(E61,F61,G61+(H61/1000))</f>
        <v>0.03885416666666667</v>
      </c>
      <c r="E61">
        <v>0</v>
      </c>
      <c r="F61">
        <v>55</v>
      </c>
      <c r="G61">
        <v>57</v>
      </c>
    </row>
    <row r="62" spans="1:7" ht="17.25">
      <c r="A62" s="81">
        <v>26</v>
      </c>
      <c r="B62" s="82">
        <f>TIME(E62,F62,G62+(H62/1000))</f>
        <v>0.03892361111111111</v>
      </c>
      <c r="E62">
        <v>0</v>
      </c>
      <c r="F62">
        <v>56</v>
      </c>
      <c r="G62">
        <v>3</v>
      </c>
    </row>
    <row r="63" spans="1:7" ht="17.25">
      <c r="A63" s="81">
        <v>38</v>
      </c>
      <c r="B63" s="82">
        <f>TIME(E63,F63,G63+(H63/1000))</f>
        <v>0.03898148148148148</v>
      </c>
      <c r="E63">
        <v>0</v>
      </c>
      <c r="F63">
        <v>56</v>
      </c>
      <c r="G63">
        <v>8</v>
      </c>
    </row>
    <row r="64" spans="1:7" ht="17.25">
      <c r="A64" s="81">
        <v>14</v>
      </c>
      <c r="B64" s="82">
        <f>TIME(E64,F64,G64+(H64/1000))</f>
        <v>0.03900462962962963</v>
      </c>
      <c r="E64">
        <v>0</v>
      </c>
      <c r="F64">
        <v>56</v>
      </c>
      <c r="G64">
        <v>10</v>
      </c>
    </row>
    <row r="65" spans="1:7" ht="17.25">
      <c r="A65" s="81">
        <v>54</v>
      </c>
      <c r="B65" s="82">
        <f>TIME(E65,F65,G65+(H65/1000))</f>
        <v>0.03914351851851852</v>
      </c>
      <c r="E65">
        <v>0</v>
      </c>
      <c r="F65">
        <v>56</v>
      </c>
      <c r="G65">
        <v>22</v>
      </c>
    </row>
    <row r="66" spans="1:7" ht="17.25">
      <c r="A66" s="81">
        <v>4</v>
      </c>
      <c r="B66" s="82">
        <f>TIME(E66,F66,G66+(H66/1000))</f>
        <v>0.03957175925925926</v>
      </c>
      <c r="E66">
        <v>0</v>
      </c>
      <c r="F66">
        <v>56</v>
      </c>
      <c r="G66">
        <v>59</v>
      </c>
    </row>
    <row r="67" spans="1:7" ht="17.25">
      <c r="A67" s="81">
        <v>57</v>
      </c>
      <c r="B67" s="82">
        <f>TIME(E67,F67,G67+(H67/1000))</f>
        <v>0.04024305555555555</v>
      </c>
      <c r="E67">
        <v>0</v>
      </c>
      <c r="F67">
        <v>57</v>
      </c>
      <c r="G67">
        <v>57</v>
      </c>
    </row>
    <row r="68" spans="1:7" ht="17.25">
      <c r="A68" s="81">
        <v>11</v>
      </c>
      <c r="B68" s="82">
        <f>TIME(E68,F68,G68+(H68/1000))</f>
        <v>0.040254629629629626</v>
      </c>
      <c r="E68">
        <v>0</v>
      </c>
      <c r="F68">
        <v>57</v>
      </c>
      <c r="G68">
        <v>58</v>
      </c>
    </row>
    <row r="69" spans="1:7" ht="17.25">
      <c r="A69" s="81">
        <v>10</v>
      </c>
      <c r="B69" s="82">
        <f>TIME(E69,F69,G69+(H69/1000))</f>
        <v>0.04047453703703704</v>
      </c>
      <c r="E69">
        <v>0</v>
      </c>
      <c r="F69">
        <v>58</v>
      </c>
      <c r="G69">
        <v>17</v>
      </c>
    </row>
    <row r="70" spans="1:7" ht="17.25">
      <c r="A70" s="81">
        <v>6</v>
      </c>
      <c r="B70" s="82">
        <f>TIME(E70,F70,G70+(H70/1000))</f>
        <v>0.042777777777777776</v>
      </c>
      <c r="E70">
        <v>1</v>
      </c>
      <c r="F70">
        <v>1</v>
      </c>
      <c r="G70">
        <v>36</v>
      </c>
    </row>
    <row r="71" spans="1:7" ht="17.25">
      <c r="A71" s="81">
        <v>21</v>
      </c>
      <c r="B71" s="82">
        <f>TIME(E71,F71,G71+(H71/1000))</f>
        <v>0.04392361111111111</v>
      </c>
      <c r="E71">
        <v>1</v>
      </c>
      <c r="F71">
        <v>3</v>
      </c>
      <c r="G71">
        <v>15</v>
      </c>
    </row>
    <row r="72" spans="1:7" ht="17.25">
      <c r="A72" s="81">
        <v>55</v>
      </c>
      <c r="B72" s="82">
        <f>TIME(E72,F72,G72+(H72/1000))</f>
        <v>0.044097222222222225</v>
      </c>
      <c r="E72">
        <v>1</v>
      </c>
      <c r="F72">
        <v>3</v>
      </c>
      <c r="G72">
        <v>30</v>
      </c>
    </row>
    <row r="73" spans="1:7" ht="17.25">
      <c r="A73" s="81">
        <v>35</v>
      </c>
      <c r="B73" s="82">
        <f>TIME(E73,F73,G73+(H73/1000))</f>
        <v>0.044224537037037034</v>
      </c>
      <c r="E73">
        <v>1</v>
      </c>
      <c r="F73">
        <v>3</v>
      </c>
      <c r="G73">
        <v>41</v>
      </c>
    </row>
    <row r="74" spans="1:7" ht="17.25">
      <c r="A74" s="81">
        <v>37</v>
      </c>
      <c r="B74" s="82">
        <f>TIME(E74,F74,G74+(H74/1000))</f>
        <v>0.04569444444444445</v>
      </c>
      <c r="E74">
        <v>1</v>
      </c>
      <c r="F74">
        <v>5</v>
      </c>
      <c r="G74">
        <v>48</v>
      </c>
    </row>
    <row r="75" spans="1:7" ht="17.25">
      <c r="A75" s="81">
        <v>31</v>
      </c>
      <c r="B75" s="82">
        <f>TIME(E75,F75,G75+(H75/1000))</f>
        <v>0.051724537037037034</v>
      </c>
      <c r="E75">
        <v>1</v>
      </c>
      <c r="F75">
        <v>14</v>
      </c>
      <c r="G75">
        <v>29</v>
      </c>
    </row>
    <row r="76" spans="1:7" ht="17.25">
      <c r="A76" s="81">
        <v>40</v>
      </c>
      <c r="B76" s="82">
        <f>TIME(E76,F76,G76+(H76/1000))</f>
        <v>0.05489583333333333</v>
      </c>
      <c r="E76">
        <v>1</v>
      </c>
      <c r="F76">
        <v>19</v>
      </c>
      <c r="G76">
        <v>3</v>
      </c>
    </row>
  </sheetData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7"/>
  <sheetViews>
    <sheetView view="pageBreakPreview" zoomScale="80" zoomScaleSheetLayoutView="80" workbookViewId="0" topLeftCell="A32">
      <selection activeCell="A107" sqref="A107"/>
    </sheetView>
  </sheetViews>
  <sheetFormatPr defaultColWidth="12.00390625" defaultRowHeight="12.75"/>
  <cols>
    <col min="1" max="1" width="15.50390625" style="40" customWidth="1"/>
    <col min="2" max="2" width="12.375" style="0" customWidth="1"/>
    <col min="3" max="16384" width="11.625" style="0" customWidth="1"/>
  </cols>
  <sheetData>
    <row r="1" spans="1:2" ht="17.25">
      <c r="A1" s="84" t="s">
        <v>231</v>
      </c>
      <c r="B1" s="7"/>
    </row>
    <row r="2" spans="1:2" ht="12.75">
      <c r="A2" s="85" t="s">
        <v>232</v>
      </c>
      <c r="B2" s="85"/>
    </row>
    <row r="3" spans="1:2" ht="12.75">
      <c r="A3">
        <v>2011</v>
      </c>
      <c r="B3" t="s">
        <v>16</v>
      </c>
    </row>
    <row r="4" spans="1:2" ht="12.75">
      <c r="A4">
        <v>2010</v>
      </c>
      <c r="B4" t="s">
        <v>16</v>
      </c>
    </row>
    <row r="5" spans="1:2" ht="12.75">
      <c r="A5">
        <v>2009</v>
      </c>
      <c r="B5" t="s">
        <v>16</v>
      </c>
    </row>
    <row r="6" spans="1:2" ht="12.75">
      <c r="A6">
        <v>2008</v>
      </c>
      <c r="B6" t="s">
        <v>16</v>
      </c>
    </row>
    <row r="7" spans="1:2" ht="12.75">
      <c r="A7">
        <v>2007</v>
      </c>
      <c r="B7" t="s">
        <v>16</v>
      </c>
    </row>
    <row r="8" spans="1:2" ht="12.75">
      <c r="A8">
        <v>2006</v>
      </c>
      <c r="B8" t="s">
        <v>16</v>
      </c>
    </row>
    <row r="9" spans="1:2" ht="12.75">
      <c r="A9">
        <v>2005</v>
      </c>
      <c r="B9" t="s">
        <v>16</v>
      </c>
    </row>
    <row r="10" spans="1:2" ht="12.75">
      <c r="A10">
        <v>2004</v>
      </c>
      <c r="B10" t="s">
        <v>16</v>
      </c>
    </row>
    <row r="11" spans="1:2" ht="12.75">
      <c r="A11">
        <v>2003</v>
      </c>
      <c r="B11" t="s">
        <v>16</v>
      </c>
    </row>
    <row r="12" spans="1:2" ht="12.75">
      <c r="A12">
        <v>2002</v>
      </c>
      <c r="B12" t="s">
        <v>16</v>
      </c>
    </row>
    <row r="13" spans="1:2" ht="12.75">
      <c r="A13">
        <v>2001</v>
      </c>
      <c r="B13" t="s">
        <v>16</v>
      </c>
    </row>
    <row r="14" spans="1:2" ht="12.75">
      <c r="A14">
        <v>2000</v>
      </c>
      <c r="B14" t="s">
        <v>16</v>
      </c>
    </row>
    <row r="15" spans="1:2" ht="12.75">
      <c r="A15">
        <v>1999</v>
      </c>
      <c r="B15" t="s">
        <v>16</v>
      </c>
    </row>
    <row r="16" spans="1:2" ht="12.75">
      <c r="A16">
        <v>1998</v>
      </c>
      <c r="B16" t="s">
        <v>16</v>
      </c>
    </row>
    <row r="17" spans="1:2" ht="12.75">
      <c r="A17">
        <v>1997</v>
      </c>
      <c r="B17" t="s">
        <v>16</v>
      </c>
    </row>
    <row r="18" spans="1:2" ht="12.75">
      <c r="A18">
        <v>1996</v>
      </c>
      <c r="B18" t="s">
        <v>16</v>
      </c>
    </row>
    <row r="19" spans="1:2" ht="12.75">
      <c r="A19">
        <v>1995</v>
      </c>
      <c r="B19" t="s">
        <v>16</v>
      </c>
    </row>
    <row r="20" spans="1:2" ht="12.75">
      <c r="A20">
        <v>1994</v>
      </c>
      <c r="B20" t="s">
        <v>16</v>
      </c>
    </row>
    <row r="21" spans="1:2" ht="12.75">
      <c r="A21">
        <v>1993</v>
      </c>
      <c r="B21" t="s">
        <v>16</v>
      </c>
    </row>
    <row r="22" spans="1:2" ht="12.75">
      <c r="A22">
        <v>1992</v>
      </c>
      <c r="B22" t="s">
        <v>16</v>
      </c>
    </row>
    <row r="23" spans="1:2" ht="12.75">
      <c r="A23">
        <v>1991</v>
      </c>
      <c r="B23" t="s">
        <v>16</v>
      </c>
    </row>
    <row r="24" spans="1:2" ht="12.75">
      <c r="A24">
        <v>1990</v>
      </c>
      <c r="B24" t="s">
        <v>16</v>
      </c>
    </row>
    <row r="25" spans="1:2" ht="12.75">
      <c r="A25">
        <v>1989</v>
      </c>
      <c r="B25" t="s">
        <v>16</v>
      </c>
    </row>
    <row r="26" spans="1:2" ht="12.75">
      <c r="A26">
        <v>1988</v>
      </c>
      <c r="B26" t="s">
        <v>16</v>
      </c>
    </row>
    <row r="27" spans="1:2" ht="12.75">
      <c r="A27">
        <v>1987</v>
      </c>
      <c r="B27" t="s">
        <v>16</v>
      </c>
    </row>
    <row r="28" spans="1:2" ht="12.75">
      <c r="A28">
        <v>1986</v>
      </c>
      <c r="B28" t="s">
        <v>16</v>
      </c>
    </row>
    <row r="29" spans="1:2" ht="12.75">
      <c r="A29">
        <v>1985</v>
      </c>
      <c r="B29" t="s">
        <v>16</v>
      </c>
    </row>
    <row r="30" spans="1:2" ht="12.75">
      <c r="A30">
        <v>1984</v>
      </c>
      <c r="B30" t="s">
        <v>16</v>
      </c>
    </row>
    <row r="31" spans="1:2" ht="12.75">
      <c r="A31">
        <v>1983</v>
      </c>
      <c r="B31" t="s">
        <v>16</v>
      </c>
    </row>
    <row r="32" spans="1:2" ht="12.75">
      <c r="A32">
        <v>1982</v>
      </c>
      <c r="B32" t="s">
        <v>16</v>
      </c>
    </row>
    <row r="33" spans="1:2" ht="12.75">
      <c r="A33">
        <v>1981</v>
      </c>
      <c r="B33" t="s">
        <v>16</v>
      </c>
    </row>
    <row r="34" spans="1:2" ht="12.75">
      <c r="A34">
        <v>1980</v>
      </c>
      <c r="B34" t="s">
        <v>16</v>
      </c>
    </row>
    <row r="35" spans="1:2" ht="12.75">
      <c r="A35">
        <v>1979</v>
      </c>
      <c r="B35" t="s">
        <v>16</v>
      </c>
    </row>
    <row r="36" spans="1:2" ht="12.75">
      <c r="A36">
        <v>1978</v>
      </c>
      <c r="B36" t="s">
        <v>16</v>
      </c>
    </row>
    <row r="37" spans="1:2" ht="12.75">
      <c r="A37">
        <v>1977</v>
      </c>
      <c r="B37" t="s">
        <v>16</v>
      </c>
    </row>
    <row r="38" spans="1:2" ht="12.75">
      <c r="A38">
        <v>1976</v>
      </c>
      <c r="B38" t="s">
        <v>16</v>
      </c>
    </row>
    <row r="39" spans="1:2" ht="12.75">
      <c r="A39">
        <v>1975</v>
      </c>
      <c r="B39" t="s">
        <v>16</v>
      </c>
    </row>
    <row r="40" spans="1:2" ht="12.75">
      <c r="A40">
        <v>1974</v>
      </c>
      <c r="B40" t="s">
        <v>16</v>
      </c>
    </row>
    <row r="41" spans="1:2" ht="12.75">
      <c r="A41">
        <v>1973</v>
      </c>
      <c r="B41" t="s">
        <v>16</v>
      </c>
    </row>
    <row r="42" spans="1:2" ht="12.75">
      <c r="A42">
        <v>1972</v>
      </c>
      <c r="B42" t="s">
        <v>16</v>
      </c>
    </row>
    <row r="43" spans="1:2" ht="12.75">
      <c r="A43" s="85" t="s">
        <v>233</v>
      </c>
      <c r="B43" s="85"/>
    </row>
    <row r="44" spans="1:2" ht="12.75">
      <c r="A44">
        <v>1971</v>
      </c>
      <c r="B44" t="s">
        <v>64</v>
      </c>
    </row>
    <row r="45" spans="1:2" ht="12.75">
      <c r="A45">
        <v>1969</v>
      </c>
      <c r="B45" t="s">
        <v>64</v>
      </c>
    </row>
    <row r="46" spans="1:2" ht="12.75">
      <c r="A46">
        <v>1968</v>
      </c>
      <c r="B46" t="s">
        <v>64</v>
      </c>
    </row>
    <row r="47" spans="1:2" ht="12.75">
      <c r="A47">
        <v>1967</v>
      </c>
      <c r="B47" t="s">
        <v>64</v>
      </c>
    </row>
    <row r="48" spans="1:2" ht="12.75">
      <c r="A48">
        <v>1966</v>
      </c>
      <c r="B48" t="s">
        <v>64</v>
      </c>
    </row>
    <row r="49" spans="1:2" ht="12.75">
      <c r="A49">
        <v>1965</v>
      </c>
      <c r="B49" t="s">
        <v>64</v>
      </c>
    </row>
    <row r="50" spans="1:2" ht="12.75">
      <c r="A50">
        <v>1964</v>
      </c>
      <c r="B50" t="s">
        <v>64</v>
      </c>
    </row>
    <row r="51" spans="1:2" ht="12.75">
      <c r="A51">
        <v>1963</v>
      </c>
      <c r="B51" t="s">
        <v>64</v>
      </c>
    </row>
    <row r="52" spans="1:2" ht="12.75">
      <c r="A52">
        <v>1962</v>
      </c>
      <c r="B52" t="s">
        <v>64</v>
      </c>
    </row>
    <row r="53" spans="1:2" ht="12.75">
      <c r="A53" s="85" t="s">
        <v>234</v>
      </c>
      <c r="B53" s="85"/>
    </row>
    <row r="54" spans="1:2" ht="12.75">
      <c r="A54">
        <v>1961</v>
      </c>
      <c r="B54" t="s">
        <v>91</v>
      </c>
    </row>
    <row r="55" spans="1:2" ht="12.75">
      <c r="A55">
        <v>1960</v>
      </c>
      <c r="B55" t="s">
        <v>91</v>
      </c>
    </row>
    <row r="56" spans="1:2" ht="12.75">
      <c r="A56" s="1">
        <v>1959</v>
      </c>
      <c r="B56" t="s">
        <v>91</v>
      </c>
    </row>
    <row r="57" spans="1:2" ht="12.75">
      <c r="A57" s="1">
        <v>1958</v>
      </c>
      <c r="B57" t="s">
        <v>91</v>
      </c>
    </row>
    <row r="58" spans="1:2" ht="12.75">
      <c r="A58" s="1">
        <v>1957</v>
      </c>
      <c r="B58" t="s">
        <v>91</v>
      </c>
    </row>
    <row r="59" spans="1:2" ht="12.75">
      <c r="A59" s="1">
        <v>1956</v>
      </c>
      <c r="B59" t="s">
        <v>91</v>
      </c>
    </row>
    <row r="60" spans="1:2" ht="12.75">
      <c r="A60" s="1">
        <v>1955</v>
      </c>
      <c r="B60" t="s">
        <v>91</v>
      </c>
    </row>
    <row r="61" spans="1:2" ht="12.75">
      <c r="A61" s="1">
        <v>1954</v>
      </c>
      <c r="B61" t="s">
        <v>91</v>
      </c>
    </row>
    <row r="62" spans="1:2" ht="12.75">
      <c r="A62" s="1">
        <v>1953</v>
      </c>
      <c r="B62" t="s">
        <v>91</v>
      </c>
    </row>
    <row r="63" spans="1:2" ht="12.75">
      <c r="A63" s="1">
        <v>1952</v>
      </c>
      <c r="B63" t="s">
        <v>91</v>
      </c>
    </row>
    <row r="64" spans="1:2" ht="12.75">
      <c r="A64" s="85" t="s">
        <v>235</v>
      </c>
      <c r="B64" s="85"/>
    </row>
    <row r="65" spans="1:2" ht="12.75">
      <c r="A65" s="1">
        <v>1951</v>
      </c>
      <c r="B65" t="s">
        <v>111</v>
      </c>
    </row>
    <row r="66" spans="1:2" ht="12.75">
      <c r="A66" s="1">
        <v>1950</v>
      </c>
      <c r="B66" t="s">
        <v>111</v>
      </c>
    </row>
    <row r="67" spans="1:2" ht="12.75">
      <c r="A67" s="1">
        <v>1949</v>
      </c>
      <c r="B67" t="s">
        <v>111</v>
      </c>
    </row>
    <row r="68" spans="1:2" ht="12.75">
      <c r="A68" s="1">
        <v>1948</v>
      </c>
      <c r="B68" t="s">
        <v>111</v>
      </c>
    </row>
    <row r="69" spans="1:2" ht="12.75">
      <c r="A69" s="1">
        <v>1947</v>
      </c>
      <c r="B69" t="s">
        <v>111</v>
      </c>
    </row>
    <row r="70" spans="1:2" ht="12.75">
      <c r="A70" s="1">
        <v>1946</v>
      </c>
      <c r="B70" t="s">
        <v>111</v>
      </c>
    </row>
    <row r="71" spans="1:2" ht="12.75">
      <c r="A71" s="1">
        <v>1945</v>
      </c>
      <c r="B71" t="s">
        <v>111</v>
      </c>
    </row>
    <row r="72" spans="1:2" ht="12.75">
      <c r="A72" s="1">
        <v>1944</v>
      </c>
      <c r="B72" t="s">
        <v>111</v>
      </c>
    </row>
    <row r="73" spans="1:2" ht="12.75">
      <c r="A73" s="1">
        <v>1943</v>
      </c>
      <c r="B73" t="s">
        <v>111</v>
      </c>
    </row>
    <row r="74" spans="1:2" ht="12.75">
      <c r="A74" s="1">
        <v>1942</v>
      </c>
      <c r="B74" t="s">
        <v>111</v>
      </c>
    </row>
    <row r="75" spans="1:2" ht="12.75">
      <c r="A75" s="85" t="s">
        <v>236</v>
      </c>
      <c r="B75" s="85"/>
    </row>
    <row r="76" spans="1:2" ht="12.75">
      <c r="A76" s="1">
        <v>1941</v>
      </c>
      <c r="B76" t="s">
        <v>127</v>
      </c>
    </row>
    <row r="77" spans="1:2" ht="12.75">
      <c r="A77" s="1">
        <v>1940</v>
      </c>
      <c r="B77" t="s">
        <v>127</v>
      </c>
    </row>
    <row r="78" spans="1:2" ht="12.75">
      <c r="A78" s="1">
        <v>1939</v>
      </c>
      <c r="B78" t="s">
        <v>127</v>
      </c>
    </row>
    <row r="79" spans="1:2" ht="12.75">
      <c r="A79" s="1">
        <v>1938</v>
      </c>
      <c r="B79" t="s">
        <v>127</v>
      </c>
    </row>
    <row r="80" spans="1:2" ht="12.75">
      <c r="A80" s="1">
        <v>1937</v>
      </c>
      <c r="B80" t="s">
        <v>127</v>
      </c>
    </row>
    <row r="81" spans="1:2" ht="12.75">
      <c r="A81" s="1">
        <v>1936</v>
      </c>
      <c r="B81" t="s">
        <v>127</v>
      </c>
    </row>
    <row r="82" spans="1:2" ht="12.75">
      <c r="A82" s="1">
        <v>1935</v>
      </c>
      <c r="B82" t="s">
        <v>127</v>
      </c>
    </row>
    <row r="83" spans="1:2" ht="12.75">
      <c r="A83" s="1">
        <v>1934</v>
      </c>
      <c r="B83" t="s">
        <v>127</v>
      </c>
    </row>
    <row r="84" spans="1:2" ht="12.75">
      <c r="A84" s="1">
        <v>1933</v>
      </c>
      <c r="B84" t="s">
        <v>127</v>
      </c>
    </row>
    <row r="85" spans="1:2" ht="12.75">
      <c r="A85" s="1">
        <v>1932</v>
      </c>
      <c r="B85" t="s">
        <v>127</v>
      </c>
    </row>
    <row r="86" spans="1:2" ht="12.75">
      <c r="A86" s="1">
        <v>1931</v>
      </c>
      <c r="B86" t="s">
        <v>127</v>
      </c>
    </row>
    <row r="87" spans="1:2" ht="12.75">
      <c r="A87" s="1">
        <v>1930</v>
      </c>
      <c r="B87" t="s">
        <v>127</v>
      </c>
    </row>
    <row r="88" spans="1:2" ht="12.75">
      <c r="A88" s="1">
        <v>1929</v>
      </c>
      <c r="B88" t="s">
        <v>127</v>
      </c>
    </row>
    <row r="89" spans="1:2" ht="12.75">
      <c r="A89" s="1">
        <v>1928</v>
      </c>
      <c r="B89" t="s">
        <v>127</v>
      </c>
    </row>
    <row r="90" spans="1:2" ht="12.75">
      <c r="A90" s="1">
        <v>1927</v>
      </c>
      <c r="B90" t="s">
        <v>127</v>
      </c>
    </row>
    <row r="91" spans="1:2" ht="12.75">
      <c r="A91" s="1">
        <v>1926</v>
      </c>
      <c r="B91" t="s">
        <v>127</v>
      </c>
    </row>
    <row r="92" spans="1:2" ht="12.75">
      <c r="A92" s="1">
        <v>1925</v>
      </c>
      <c r="B92" t="s">
        <v>127</v>
      </c>
    </row>
    <row r="93" spans="1:2" ht="12.75">
      <c r="A93" s="1">
        <v>1924</v>
      </c>
      <c r="B93" t="s">
        <v>127</v>
      </c>
    </row>
    <row r="94" spans="1:2" ht="12.75">
      <c r="A94" s="1">
        <v>1923</v>
      </c>
      <c r="B94" t="s">
        <v>127</v>
      </c>
    </row>
    <row r="95" spans="1:2" ht="12.75">
      <c r="A95" s="1">
        <v>1922</v>
      </c>
      <c r="B95" t="s">
        <v>127</v>
      </c>
    </row>
    <row r="96" spans="1:2" ht="12.75">
      <c r="A96" s="1">
        <v>1921</v>
      </c>
      <c r="B96" t="s">
        <v>127</v>
      </c>
    </row>
    <row r="97" spans="1:2" ht="12.75">
      <c r="A97" s="1">
        <v>1920</v>
      </c>
      <c r="B97" t="s">
        <v>127</v>
      </c>
    </row>
    <row r="98" spans="1:2" ht="12.75">
      <c r="A98" s="1">
        <v>1919</v>
      </c>
      <c r="B98" t="s">
        <v>127</v>
      </c>
    </row>
    <row r="99" spans="1:2" ht="12.75">
      <c r="A99" s="1">
        <v>1918</v>
      </c>
      <c r="B99" t="s">
        <v>127</v>
      </c>
    </row>
    <row r="100" spans="1:2" ht="12.75">
      <c r="A100" s="1">
        <v>1917</v>
      </c>
      <c r="B100" t="s">
        <v>127</v>
      </c>
    </row>
    <row r="101" spans="1:2" ht="12.75">
      <c r="A101" s="1">
        <v>1916</v>
      </c>
      <c r="B101" t="s">
        <v>127</v>
      </c>
    </row>
    <row r="102" spans="1:2" ht="12.75">
      <c r="A102" s="1">
        <v>1915</v>
      </c>
      <c r="B102" t="s">
        <v>127</v>
      </c>
    </row>
    <row r="103" spans="1:2" ht="12.75">
      <c r="A103" s="1">
        <v>1914</v>
      </c>
      <c r="B103" t="s">
        <v>127</v>
      </c>
    </row>
    <row r="104" spans="1:2" ht="12.75">
      <c r="A104" s="1">
        <v>1913</v>
      </c>
      <c r="B104" t="s">
        <v>127</v>
      </c>
    </row>
    <row r="105" spans="1:2" ht="12.75">
      <c r="A105" s="1">
        <v>1912</v>
      </c>
      <c r="B105" t="s">
        <v>127</v>
      </c>
    </row>
    <row r="106" spans="1:2" ht="12.75">
      <c r="A106" s="1">
        <v>1911</v>
      </c>
      <c r="B106" t="s">
        <v>127</v>
      </c>
    </row>
    <row r="107" spans="1:2" ht="12.75">
      <c r="A107" s="1">
        <v>1910</v>
      </c>
      <c r="B107" t="s">
        <v>127</v>
      </c>
    </row>
  </sheetData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4"/>
  <sheetViews>
    <sheetView view="pageBreakPreview" zoomScale="80" zoomScaleSheetLayoutView="80" workbookViewId="0" topLeftCell="A5">
      <selection activeCell="F102" sqref="F102"/>
    </sheetView>
  </sheetViews>
  <sheetFormatPr defaultColWidth="12.00390625" defaultRowHeight="12.75"/>
  <cols>
    <col min="1" max="1" width="11.625" style="0" customWidth="1"/>
    <col min="2" max="2" width="14.125" style="0" customWidth="1"/>
    <col min="3" max="16384" width="11.625" style="0" customWidth="1"/>
  </cols>
  <sheetData>
    <row r="1" spans="1:2" ht="17.25">
      <c r="A1" s="84" t="s">
        <v>231</v>
      </c>
      <c r="B1" s="7"/>
    </row>
    <row r="2" spans="1:2" ht="12.75">
      <c r="A2" s="85" t="s">
        <v>237</v>
      </c>
      <c r="B2" s="85"/>
    </row>
    <row r="3" spans="1:2" ht="12.75">
      <c r="A3">
        <v>2011</v>
      </c>
      <c r="B3" t="s">
        <v>133</v>
      </c>
    </row>
    <row r="4" spans="1:2" ht="12.75">
      <c r="A4">
        <v>2010</v>
      </c>
      <c r="B4" t="s">
        <v>133</v>
      </c>
    </row>
    <row r="5" spans="1:2" ht="12.75">
      <c r="A5">
        <v>2009</v>
      </c>
      <c r="B5" t="s">
        <v>133</v>
      </c>
    </row>
    <row r="6" spans="1:2" ht="12.75">
      <c r="A6">
        <v>2008</v>
      </c>
      <c r="B6" t="s">
        <v>133</v>
      </c>
    </row>
    <row r="7" spans="1:2" ht="12.75">
      <c r="A7">
        <v>2007</v>
      </c>
      <c r="B7" t="s">
        <v>133</v>
      </c>
    </row>
    <row r="8" spans="1:2" ht="12.75">
      <c r="A8">
        <v>2006</v>
      </c>
      <c r="B8" t="s">
        <v>133</v>
      </c>
    </row>
    <row r="9" spans="1:2" ht="12.75">
      <c r="A9">
        <v>2005</v>
      </c>
      <c r="B9" t="s">
        <v>133</v>
      </c>
    </row>
    <row r="10" spans="1:2" ht="12.75">
      <c r="A10">
        <v>2004</v>
      </c>
      <c r="B10" t="s">
        <v>133</v>
      </c>
    </row>
    <row r="11" spans="1:2" ht="12.75">
      <c r="A11">
        <v>2003</v>
      </c>
      <c r="B11" t="s">
        <v>133</v>
      </c>
    </row>
    <row r="12" spans="1:2" ht="12.75">
      <c r="A12">
        <v>2002</v>
      </c>
      <c r="B12" t="s">
        <v>133</v>
      </c>
    </row>
    <row r="13" spans="1:2" ht="12.75">
      <c r="A13">
        <v>2001</v>
      </c>
      <c r="B13" t="s">
        <v>133</v>
      </c>
    </row>
    <row r="14" spans="1:2" ht="12.75">
      <c r="A14">
        <v>2000</v>
      </c>
      <c r="B14" t="s">
        <v>133</v>
      </c>
    </row>
    <row r="15" spans="1:2" ht="12.75">
      <c r="A15">
        <v>1999</v>
      </c>
      <c r="B15" t="s">
        <v>133</v>
      </c>
    </row>
    <row r="16" spans="1:2" ht="12.75">
      <c r="A16">
        <v>1998</v>
      </c>
      <c r="B16" t="s">
        <v>133</v>
      </c>
    </row>
    <row r="17" spans="1:2" ht="12.75">
      <c r="A17">
        <v>1997</v>
      </c>
      <c r="B17" t="s">
        <v>133</v>
      </c>
    </row>
    <row r="18" spans="1:2" ht="12.75">
      <c r="A18">
        <v>1996</v>
      </c>
      <c r="B18" t="s">
        <v>133</v>
      </c>
    </row>
    <row r="19" spans="1:2" ht="12.75">
      <c r="A19">
        <v>1995</v>
      </c>
      <c r="B19" t="s">
        <v>133</v>
      </c>
    </row>
    <row r="20" spans="1:2" ht="12.75">
      <c r="A20">
        <v>1994</v>
      </c>
      <c r="B20" t="s">
        <v>133</v>
      </c>
    </row>
    <row r="21" spans="1:2" ht="12.75">
      <c r="A21">
        <v>1993</v>
      </c>
      <c r="B21" t="s">
        <v>133</v>
      </c>
    </row>
    <row r="22" spans="1:2" ht="12.75">
      <c r="A22">
        <v>1992</v>
      </c>
      <c r="B22" t="s">
        <v>133</v>
      </c>
    </row>
    <row r="23" spans="1:2" ht="12.75">
      <c r="A23">
        <v>1991</v>
      </c>
      <c r="B23" t="s">
        <v>133</v>
      </c>
    </row>
    <row r="24" spans="1:2" ht="12.75">
      <c r="A24">
        <v>1990</v>
      </c>
      <c r="B24" t="s">
        <v>133</v>
      </c>
    </row>
    <row r="25" spans="1:2" ht="12.75">
      <c r="A25">
        <v>1989</v>
      </c>
      <c r="B25" t="s">
        <v>133</v>
      </c>
    </row>
    <row r="26" spans="1:2" ht="12.75">
      <c r="A26">
        <v>1988</v>
      </c>
      <c r="B26" t="s">
        <v>133</v>
      </c>
    </row>
    <row r="27" spans="1:2" ht="12.75">
      <c r="A27">
        <v>1987</v>
      </c>
      <c r="B27" t="s">
        <v>133</v>
      </c>
    </row>
    <row r="28" spans="1:2" ht="12.75">
      <c r="A28">
        <v>1986</v>
      </c>
      <c r="B28" t="s">
        <v>133</v>
      </c>
    </row>
    <row r="29" spans="1:2" ht="12.75">
      <c r="A29">
        <v>1985</v>
      </c>
      <c r="B29" t="s">
        <v>133</v>
      </c>
    </row>
    <row r="30" spans="1:2" ht="12.75">
      <c r="A30">
        <v>1984</v>
      </c>
      <c r="B30" t="s">
        <v>133</v>
      </c>
    </row>
    <row r="31" spans="1:2" ht="12.75">
      <c r="A31">
        <v>1983</v>
      </c>
      <c r="B31" t="s">
        <v>133</v>
      </c>
    </row>
    <row r="32" spans="1:2" ht="12.75">
      <c r="A32">
        <v>1982</v>
      </c>
      <c r="B32" t="s">
        <v>133</v>
      </c>
    </row>
    <row r="33" spans="1:2" ht="12.75">
      <c r="A33">
        <v>1981</v>
      </c>
      <c r="B33" t="s">
        <v>133</v>
      </c>
    </row>
    <row r="34" spans="1:2" ht="12.75">
      <c r="A34">
        <v>1980</v>
      </c>
      <c r="B34" t="s">
        <v>133</v>
      </c>
    </row>
    <row r="35" spans="1:2" ht="12.75">
      <c r="A35">
        <v>1979</v>
      </c>
      <c r="B35" t="s">
        <v>133</v>
      </c>
    </row>
    <row r="36" spans="1:2" ht="12.75">
      <c r="A36">
        <v>1978</v>
      </c>
      <c r="B36" t="s">
        <v>133</v>
      </c>
    </row>
    <row r="37" spans="1:2" ht="12.75">
      <c r="A37">
        <v>1977</v>
      </c>
      <c r="B37" t="s">
        <v>133</v>
      </c>
    </row>
    <row r="38" spans="1:2" ht="12.75">
      <c r="A38">
        <v>1976</v>
      </c>
      <c r="B38" t="s">
        <v>133</v>
      </c>
    </row>
    <row r="39" spans="1:2" ht="12.75">
      <c r="A39" s="85" t="s">
        <v>238</v>
      </c>
      <c r="B39" s="85"/>
    </row>
    <row r="40" spans="1:2" ht="12.75">
      <c r="A40">
        <v>1975</v>
      </c>
      <c r="B40" t="s">
        <v>146</v>
      </c>
    </row>
    <row r="41" spans="1:2" ht="12.75">
      <c r="A41">
        <v>1974</v>
      </c>
      <c r="B41" t="s">
        <v>146</v>
      </c>
    </row>
    <row r="42" spans="1:2" ht="12.75">
      <c r="A42">
        <v>1973</v>
      </c>
      <c r="B42" t="s">
        <v>146</v>
      </c>
    </row>
    <row r="43" spans="1:2" ht="12.75">
      <c r="A43">
        <v>1972</v>
      </c>
      <c r="B43" t="s">
        <v>146</v>
      </c>
    </row>
    <row r="44" spans="1:2" ht="12.75">
      <c r="A44">
        <v>1971</v>
      </c>
      <c r="B44" t="s">
        <v>146</v>
      </c>
    </row>
    <row r="45" spans="1:2" ht="12.75">
      <c r="A45">
        <v>1969</v>
      </c>
      <c r="B45" t="s">
        <v>146</v>
      </c>
    </row>
    <row r="46" spans="1:2" ht="12.75">
      <c r="A46">
        <v>1968</v>
      </c>
      <c r="B46" t="s">
        <v>146</v>
      </c>
    </row>
    <row r="47" spans="1:2" ht="12.75">
      <c r="A47">
        <v>1967</v>
      </c>
      <c r="B47" t="s">
        <v>146</v>
      </c>
    </row>
    <row r="48" spans="1:2" ht="12.75">
      <c r="A48">
        <v>1966</v>
      </c>
      <c r="B48" t="s">
        <v>146</v>
      </c>
    </row>
    <row r="49" spans="1:2" ht="12.75">
      <c r="A49">
        <v>1965</v>
      </c>
      <c r="B49" t="s">
        <v>146</v>
      </c>
    </row>
    <row r="50" spans="1:2" ht="12.75">
      <c r="A50">
        <v>1964</v>
      </c>
      <c r="B50" t="s">
        <v>146</v>
      </c>
    </row>
    <row r="51" spans="1:2" ht="12.75">
      <c r="A51">
        <v>1963</v>
      </c>
      <c r="B51" t="s">
        <v>146</v>
      </c>
    </row>
    <row r="52" spans="1:2" ht="12.75">
      <c r="A52">
        <v>1962</v>
      </c>
      <c r="B52" t="s">
        <v>146</v>
      </c>
    </row>
    <row r="53" spans="1:2" ht="12.75">
      <c r="A53">
        <v>1961</v>
      </c>
      <c r="B53" t="s">
        <v>146</v>
      </c>
    </row>
    <row r="54" spans="1:2" ht="12.75">
      <c r="A54">
        <v>1960</v>
      </c>
      <c r="B54" t="s">
        <v>146</v>
      </c>
    </row>
    <row r="55" spans="1:2" ht="12.75">
      <c r="A55" s="1">
        <v>1959</v>
      </c>
      <c r="B55" t="s">
        <v>146</v>
      </c>
    </row>
    <row r="56" spans="1:2" ht="12.75">
      <c r="A56" s="1">
        <v>1958</v>
      </c>
      <c r="B56" t="s">
        <v>146</v>
      </c>
    </row>
    <row r="57" spans="1:2" ht="12.75">
      <c r="A57" s="1">
        <v>1957</v>
      </c>
      <c r="B57" t="s">
        <v>146</v>
      </c>
    </row>
    <row r="58" spans="1:2" ht="12.75">
      <c r="A58" s="1">
        <v>1956</v>
      </c>
      <c r="B58" t="s">
        <v>146</v>
      </c>
    </row>
    <row r="59" spans="1:2" ht="12.75">
      <c r="A59" s="1">
        <v>1955</v>
      </c>
      <c r="B59" t="s">
        <v>146</v>
      </c>
    </row>
    <row r="60" spans="1:2" ht="12.75">
      <c r="A60" s="1">
        <v>1954</v>
      </c>
      <c r="B60" t="s">
        <v>146</v>
      </c>
    </row>
    <row r="61" spans="1:2" ht="12.75">
      <c r="A61" s="1">
        <v>1953</v>
      </c>
      <c r="B61" t="s">
        <v>146</v>
      </c>
    </row>
    <row r="62" spans="1:2" ht="12.75">
      <c r="A62" s="1">
        <v>1952</v>
      </c>
      <c r="B62" t="s">
        <v>146</v>
      </c>
    </row>
    <row r="63" spans="1:2" ht="12.75">
      <c r="A63" s="1">
        <v>1951</v>
      </c>
      <c r="B63" t="s">
        <v>146</v>
      </c>
    </row>
    <row r="64" spans="1:2" ht="12.75">
      <c r="A64" s="1">
        <v>1950</v>
      </c>
      <c r="B64" t="s">
        <v>146</v>
      </c>
    </row>
    <row r="65" spans="1:2" ht="12.75">
      <c r="A65" s="1">
        <v>1949</v>
      </c>
      <c r="B65" t="s">
        <v>146</v>
      </c>
    </row>
    <row r="66" spans="1:2" ht="12.75">
      <c r="A66" s="1">
        <v>1948</v>
      </c>
      <c r="B66" t="s">
        <v>146</v>
      </c>
    </row>
    <row r="67" spans="1:2" ht="12.75">
      <c r="A67" s="1">
        <v>1947</v>
      </c>
      <c r="B67" t="s">
        <v>146</v>
      </c>
    </row>
    <row r="68" spans="1:2" ht="12.75">
      <c r="A68" s="1">
        <v>1946</v>
      </c>
      <c r="B68" t="s">
        <v>146</v>
      </c>
    </row>
    <row r="69" spans="1:2" ht="12.75">
      <c r="A69" s="1">
        <v>1945</v>
      </c>
      <c r="B69" t="s">
        <v>146</v>
      </c>
    </row>
    <row r="70" spans="1:2" ht="12.75">
      <c r="A70" s="1">
        <v>1944</v>
      </c>
      <c r="B70" t="s">
        <v>146</v>
      </c>
    </row>
    <row r="71" spans="1:2" ht="12.75">
      <c r="A71" s="1">
        <v>1943</v>
      </c>
      <c r="B71" t="s">
        <v>146</v>
      </c>
    </row>
    <row r="72" spans="1:2" ht="12.75">
      <c r="A72" s="1">
        <v>1942</v>
      </c>
      <c r="B72" t="s">
        <v>146</v>
      </c>
    </row>
    <row r="73" spans="1:2" ht="12.75">
      <c r="A73" s="1">
        <v>1941</v>
      </c>
      <c r="B73" t="s">
        <v>146</v>
      </c>
    </row>
    <row r="74" spans="1:2" ht="12.75">
      <c r="A74" s="1">
        <v>1940</v>
      </c>
      <c r="B74" t="s">
        <v>146</v>
      </c>
    </row>
    <row r="75" spans="1:2" ht="12.75">
      <c r="A75" s="1">
        <v>1939</v>
      </c>
      <c r="B75" t="s">
        <v>146</v>
      </c>
    </row>
    <row r="76" spans="1:2" ht="12.75">
      <c r="A76" s="1">
        <v>1938</v>
      </c>
      <c r="B76" t="s">
        <v>146</v>
      </c>
    </row>
    <row r="77" spans="1:2" ht="12.75">
      <c r="A77" s="1">
        <v>1937</v>
      </c>
      <c r="B77" t="s">
        <v>146</v>
      </c>
    </row>
    <row r="78" spans="1:2" ht="12.75">
      <c r="A78" s="1">
        <v>1936</v>
      </c>
      <c r="B78" t="s">
        <v>146</v>
      </c>
    </row>
    <row r="79" spans="1:2" ht="12.75">
      <c r="A79" s="1">
        <v>1935</v>
      </c>
      <c r="B79" t="s">
        <v>146</v>
      </c>
    </row>
    <row r="80" spans="1:2" ht="12.75">
      <c r="A80" s="1">
        <v>1934</v>
      </c>
      <c r="B80" t="s">
        <v>146</v>
      </c>
    </row>
    <row r="81" spans="1:2" ht="12.75">
      <c r="A81" s="1">
        <v>1933</v>
      </c>
      <c r="B81" t="s">
        <v>146</v>
      </c>
    </row>
    <row r="82" spans="1:2" ht="12.75">
      <c r="A82" s="1">
        <v>1932</v>
      </c>
      <c r="B82" t="s">
        <v>146</v>
      </c>
    </row>
    <row r="83" spans="1:2" ht="12.75">
      <c r="A83" s="1">
        <v>1931</v>
      </c>
      <c r="B83" t="s">
        <v>146</v>
      </c>
    </row>
    <row r="84" spans="1:2" ht="12.75">
      <c r="A84" s="1">
        <v>1930</v>
      </c>
      <c r="B84" t="s">
        <v>146</v>
      </c>
    </row>
    <row r="85" spans="1:2" ht="12.75">
      <c r="A85" s="1">
        <v>1929</v>
      </c>
      <c r="B85" t="s">
        <v>146</v>
      </c>
    </row>
    <row r="86" spans="1:2" ht="12.75">
      <c r="A86" s="1">
        <v>1928</v>
      </c>
      <c r="B86" t="s">
        <v>146</v>
      </c>
    </row>
    <row r="87" spans="1:2" ht="12.75">
      <c r="A87" s="1">
        <v>1927</v>
      </c>
      <c r="B87" t="s">
        <v>146</v>
      </c>
    </row>
    <row r="88" spans="1:2" ht="12.75">
      <c r="A88" s="1">
        <v>1926</v>
      </c>
      <c r="B88" t="s">
        <v>146</v>
      </c>
    </row>
    <row r="89" spans="1:2" ht="12.75">
      <c r="A89" s="1">
        <v>1925</v>
      </c>
      <c r="B89" t="s">
        <v>146</v>
      </c>
    </row>
    <row r="90" spans="1:2" ht="12.75">
      <c r="A90" s="1">
        <v>1924</v>
      </c>
      <c r="B90" t="s">
        <v>146</v>
      </c>
    </row>
    <row r="91" spans="1:2" ht="12.75">
      <c r="A91" s="1">
        <v>1923</v>
      </c>
      <c r="B91" t="s">
        <v>146</v>
      </c>
    </row>
    <row r="92" spans="1:2" ht="12.75">
      <c r="A92" s="1">
        <v>1922</v>
      </c>
      <c r="B92" t="s">
        <v>146</v>
      </c>
    </row>
    <row r="93" spans="1:2" ht="12.75">
      <c r="A93" s="1">
        <v>1921</v>
      </c>
      <c r="B93" t="s">
        <v>146</v>
      </c>
    </row>
    <row r="94" spans="1:2" ht="12.75">
      <c r="A94" s="1">
        <v>1920</v>
      </c>
      <c r="B94" t="s">
        <v>146</v>
      </c>
    </row>
    <row r="95" spans="1:2" ht="12.75">
      <c r="A95" s="1">
        <v>1919</v>
      </c>
      <c r="B95" t="s">
        <v>146</v>
      </c>
    </row>
    <row r="96" spans="1:2" ht="12.75">
      <c r="A96" s="1">
        <v>1918</v>
      </c>
      <c r="B96" t="s">
        <v>146</v>
      </c>
    </row>
    <row r="97" spans="1:2" ht="12.75">
      <c r="A97" s="1">
        <v>1917</v>
      </c>
      <c r="B97" t="s">
        <v>146</v>
      </c>
    </row>
    <row r="98" spans="1:2" ht="12.75">
      <c r="A98" s="1">
        <v>1916</v>
      </c>
      <c r="B98" t="s">
        <v>146</v>
      </c>
    </row>
    <row r="99" spans="1:2" ht="12.75">
      <c r="A99" s="1">
        <v>1915</v>
      </c>
      <c r="B99" t="s">
        <v>146</v>
      </c>
    </row>
    <row r="100" spans="1:2" ht="12.75">
      <c r="A100" s="1">
        <v>1914</v>
      </c>
      <c r="B100" t="s">
        <v>146</v>
      </c>
    </row>
    <row r="101" spans="1:2" ht="12.75">
      <c r="A101" s="1">
        <v>1913</v>
      </c>
      <c r="B101" t="s">
        <v>146</v>
      </c>
    </row>
    <row r="102" spans="1:2" ht="12.75">
      <c r="A102" s="1">
        <v>1912</v>
      </c>
      <c r="B102" t="s">
        <v>146</v>
      </c>
    </row>
    <row r="103" spans="1:2" ht="12.75">
      <c r="A103" s="1">
        <v>1911</v>
      </c>
      <c r="B103" t="s">
        <v>146</v>
      </c>
    </row>
    <row r="104" spans="1:2" ht="12.75">
      <c r="A104" s="1">
        <v>1910</v>
      </c>
      <c r="B104" t="s">
        <v>146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 M</cp:lastModifiedBy>
  <cp:lastPrinted>2011-04-23T20:07:04Z</cp:lastPrinted>
  <dcterms:created xsi:type="dcterms:W3CDTF">2011-01-30T08:34:14Z</dcterms:created>
  <dcterms:modified xsi:type="dcterms:W3CDTF">2011-04-27T21:50:40Z</dcterms:modified>
  <cp:category/>
  <cp:version/>
  <cp:contentType/>
  <cp:contentStatus/>
  <cp:revision>79</cp:revision>
</cp:coreProperties>
</file>