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36" windowWidth="19416" windowHeight="7740" activeTab="3"/>
  </bookViews>
  <sheets>
    <sheet name="celkové" sheetId="1" r:id="rId1"/>
    <sheet name="muži" sheetId="2" r:id="rId2"/>
    <sheet name="ženy" sheetId="3" r:id="rId3"/>
    <sheet name="mládež" sheetId="4" r:id="rId4"/>
  </sheets>
  <definedNames>
    <definedName name="_xlnm.Print_Area" localSheetId="0">celkové!$A$1:$S$198</definedName>
  </definedNames>
  <calcPr calcId="125725"/>
</workbook>
</file>

<file path=xl/calcChain.xml><?xml version="1.0" encoding="utf-8"?>
<calcChain xmlns="http://schemas.openxmlformats.org/spreadsheetml/2006/main">
  <c r="X9" i="1"/>
  <c r="M23"/>
  <c r="F23"/>
  <c r="X20"/>
  <c r="X59"/>
  <c r="X17"/>
  <c r="X53"/>
  <c r="X37"/>
  <c r="X35"/>
  <c r="X27"/>
  <c r="X132"/>
  <c r="X6"/>
  <c r="X13"/>
  <c r="X102"/>
  <c r="X104"/>
  <c r="X143"/>
  <c r="X142"/>
  <c r="X152"/>
  <c r="X48"/>
  <c r="X60"/>
  <c r="X88"/>
  <c r="X75"/>
  <c r="X49"/>
  <c r="X85"/>
  <c r="X154"/>
  <c r="X50"/>
  <c r="X72"/>
  <c r="X120"/>
  <c r="X97"/>
  <c r="X70"/>
  <c r="X113"/>
  <c r="X30"/>
  <c r="X146"/>
  <c r="X144"/>
  <c r="X147"/>
  <c r="X51"/>
  <c r="X57"/>
  <c r="X16"/>
  <c r="X55"/>
  <c r="X19"/>
  <c r="X25"/>
  <c r="X45"/>
  <c r="X80"/>
  <c r="X12"/>
  <c r="X118"/>
  <c r="X137"/>
  <c r="X4"/>
  <c r="X21"/>
  <c r="X131"/>
  <c r="X121"/>
  <c r="X74"/>
  <c r="X24"/>
  <c r="X14"/>
  <c r="X84"/>
  <c r="X135"/>
  <c r="X69"/>
  <c r="X67"/>
  <c r="X123"/>
  <c r="X148"/>
  <c r="X95"/>
  <c r="X117"/>
  <c r="X116"/>
  <c r="X90"/>
  <c r="X108"/>
  <c r="X110"/>
  <c r="X96"/>
  <c r="X134"/>
  <c r="X61"/>
  <c r="X64"/>
  <c r="X81"/>
  <c r="X52"/>
  <c r="X82"/>
  <c r="X101"/>
  <c r="X8"/>
  <c r="X89"/>
  <c r="X10"/>
  <c r="X141"/>
  <c r="X18"/>
  <c r="X112"/>
  <c r="X78"/>
  <c r="X62"/>
  <c r="X15"/>
  <c r="X39"/>
  <c r="X41"/>
  <c r="X54"/>
  <c r="X111"/>
  <c r="X32"/>
  <c r="X151"/>
  <c r="X153"/>
  <c r="X105"/>
  <c r="X29"/>
  <c r="X155"/>
  <c r="X156"/>
  <c r="X43"/>
  <c r="X58"/>
  <c r="X119"/>
  <c r="X127"/>
  <c r="X100"/>
  <c r="X128"/>
  <c r="X68"/>
  <c r="X77"/>
  <c r="X40"/>
  <c r="X126"/>
  <c r="X22"/>
  <c r="X44"/>
  <c r="X133"/>
  <c r="X76"/>
  <c r="X130"/>
  <c r="X38"/>
  <c r="X63"/>
  <c r="X11"/>
  <c r="X73"/>
  <c r="X26"/>
  <c r="X114"/>
  <c r="X106"/>
  <c r="X94"/>
  <c r="X140"/>
  <c r="X86"/>
  <c r="X92"/>
  <c r="X138"/>
  <c r="X115"/>
  <c r="X139"/>
  <c r="X66"/>
  <c r="X71"/>
  <c r="X124"/>
  <c r="X125"/>
  <c r="X65"/>
  <c r="X5"/>
  <c r="X109"/>
  <c r="X103"/>
  <c r="X23"/>
  <c r="X149"/>
  <c r="X145"/>
  <c r="X150"/>
  <c r="X83"/>
  <c r="X31"/>
  <c r="X34"/>
  <c r="X56"/>
  <c r="X129"/>
  <c r="X46"/>
  <c r="X93"/>
  <c r="X7"/>
  <c r="X33"/>
  <c r="X42"/>
  <c r="X99"/>
  <c r="X107"/>
  <c r="X136"/>
  <c r="X79"/>
  <c r="X91"/>
  <c r="X122"/>
  <c r="X47"/>
  <c r="X98"/>
  <c r="X36"/>
  <c r="X28"/>
  <c r="X87"/>
  <c r="S4" i="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" i="3"/>
  <c r="S5"/>
  <c r="S6"/>
  <c r="S7"/>
  <c r="S8"/>
  <c r="S9"/>
  <c r="S10"/>
  <c r="S11"/>
  <c r="S12"/>
  <c r="S13"/>
  <c r="S14"/>
  <c r="S15"/>
  <c r="S16"/>
  <c r="S17"/>
  <c r="S18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6" i="2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5"/>
  <c r="S4"/>
  <c r="I4" i="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R6" i="2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5"/>
  <c r="K6"/>
  <c r="K7"/>
  <c r="K8"/>
  <c r="K9"/>
  <c r="M9" s="1"/>
  <c r="K10"/>
  <c r="K11"/>
  <c r="M11" s="1"/>
  <c r="K12"/>
  <c r="K13"/>
  <c r="M13" s="1"/>
  <c r="K14"/>
  <c r="K15"/>
  <c r="M15" s="1"/>
  <c r="K16"/>
  <c r="K17"/>
  <c r="M17" s="1"/>
  <c r="K18"/>
  <c r="K19"/>
  <c r="M19" s="1"/>
  <c r="K20"/>
  <c r="K21"/>
  <c r="M21" s="1"/>
  <c r="K22"/>
  <c r="K23"/>
  <c r="M23" s="1"/>
  <c r="K24"/>
  <c r="K25"/>
  <c r="M25" s="1"/>
  <c r="K26"/>
  <c r="K27"/>
  <c r="M27" s="1"/>
  <c r="K28"/>
  <c r="K29"/>
  <c r="M29" s="1"/>
  <c r="K30"/>
  <c r="K31"/>
  <c r="M31" s="1"/>
  <c r="K32"/>
  <c r="K33"/>
  <c r="M33" s="1"/>
  <c r="K34"/>
  <c r="K35"/>
  <c r="M35" s="1"/>
  <c r="K36"/>
  <c r="K37"/>
  <c r="M37" s="1"/>
  <c r="K38"/>
  <c r="K39"/>
  <c r="M39" s="1"/>
  <c r="K40"/>
  <c r="K41"/>
  <c r="K42"/>
  <c r="K43"/>
  <c r="M43" s="1"/>
  <c r="K44"/>
  <c r="K45"/>
  <c r="K46"/>
  <c r="K47"/>
  <c r="M47" s="1"/>
  <c r="K48"/>
  <c r="K49"/>
  <c r="K50"/>
  <c r="K51"/>
  <c r="M51" s="1"/>
  <c r="K52"/>
  <c r="K53"/>
  <c r="K54"/>
  <c r="K55"/>
  <c r="M55" s="1"/>
  <c r="K56"/>
  <c r="K57"/>
  <c r="K58"/>
  <c r="K59"/>
  <c r="M59" s="1"/>
  <c r="K60"/>
  <c r="K61"/>
  <c r="K62"/>
  <c r="K63"/>
  <c r="M63" s="1"/>
  <c r="K64"/>
  <c r="K65"/>
  <c r="K66"/>
  <c r="K67"/>
  <c r="M67" s="1"/>
  <c r="K68"/>
  <c r="K69"/>
  <c r="K70"/>
  <c r="K71"/>
  <c r="M71" s="1"/>
  <c r="K72"/>
  <c r="K73"/>
  <c r="K74"/>
  <c r="K75"/>
  <c r="M75" s="1"/>
  <c r="K76"/>
  <c r="K77"/>
  <c r="K78"/>
  <c r="K79"/>
  <c r="M79" s="1"/>
  <c r="K80"/>
  <c r="K81"/>
  <c r="K82"/>
  <c r="K83"/>
  <c r="M83" s="1"/>
  <c r="K84"/>
  <c r="K85"/>
  <c r="M85" s="1"/>
  <c r="K86"/>
  <c r="K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5"/>
  <c r="G5"/>
  <c r="E6"/>
  <c r="E7"/>
  <c r="F7" s="1"/>
  <c r="E8"/>
  <c r="F8" s="1"/>
  <c r="E9"/>
  <c r="F9" s="1"/>
  <c r="E10"/>
  <c r="E11"/>
  <c r="F11" s="1"/>
  <c r="E12"/>
  <c r="F12" s="1"/>
  <c r="E13"/>
  <c r="E14"/>
  <c r="F14" s="1"/>
  <c r="E15"/>
  <c r="E16"/>
  <c r="F16" s="1"/>
  <c r="E17"/>
  <c r="E18"/>
  <c r="F18" s="1"/>
  <c r="E19"/>
  <c r="E20"/>
  <c r="F20" s="1"/>
  <c r="E21"/>
  <c r="E22"/>
  <c r="F22" s="1"/>
  <c r="E23"/>
  <c r="E24"/>
  <c r="F24" s="1"/>
  <c r="E25"/>
  <c r="E26"/>
  <c r="F26" s="1"/>
  <c r="E27"/>
  <c r="E28"/>
  <c r="F28" s="1"/>
  <c r="E29"/>
  <c r="E30"/>
  <c r="F30" s="1"/>
  <c r="E31"/>
  <c r="E32"/>
  <c r="F32" s="1"/>
  <c r="E33"/>
  <c r="E34"/>
  <c r="F34" s="1"/>
  <c r="E35"/>
  <c r="E36"/>
  <c r="F36" s="1"/>
  <c r="E37"/>
  <c r="E38"/>
  <c r="F38" s="1"/>
  <c r="E39"/>
  <c r="E40"/>
  <c r="F40" s="1"/>
  <c r="E41"/>
  <c r="F41" s="1"/>
  <c r="E42"/>
  <c r="F42" s="1"/>
  <c r="E43"/>
  <c r="E44"/>
  <c r="F44" s="1"/>
  <c r="E45"/>
  <c r="F45" s="1"/>
  <c r="E46"/>
  <c r="F46" s="1"/>
  <c r="E47"/>
  <c r="E48"/>
  <c r="F48" s="1"/>
  <c r="E49"/>
  <c r="F49" s="1"/>
  <c r="E50"/>
  <c r="F50" s="1"/>
  <c r="E51"/>
  <c r="E52"/>
  <c r="F52" s="1"/>
  <c r="E53"/>
  <c r="F53" s="1"/>
  <c r="E54"/>
  <c r="F54" s="1"/>
  <c r="E55"/>
  <c r="E56"/>
  <c r="F56" s="1"/>
  <c r="E57"/>
  <c r="F57" s="1"/>
  <c r="E58"/>
  <c r="F58" s="1"/>
  <c r="E59"/>
  <c r="E60"/>
  <c r="F60" s="1"/>
  <c r="E61"/>
  <c r="F61" s="1"/>
  <c r="E62"/>
  <c r="F62" s="1"/>
  <c r="E63"/>
  <c r="E64"/>
  <c r="F64" s="1"/>
  <c r="E65"/>
  <c r="F65" s="1"/>
  <c r="E66"/>
  <c r="E67"/>
  <c r="E68"/>
  <c r="F68" s="1"/>
  <c r="E69"/>
  <c r="F69" s="1"/>
  <c r="E70"/>
  <c r="F70" s="1"/>
  <c r="E71"/>
  <c r="E72"/>
  <c r="F72" s="1"/>
  <c r="E73"/>
  <c r="F73" s="1"/>
  <c r="E74"/>
  <c r="F74" s="1"/>
  <c r="E75"/>
  <c r="E76"/>
  <c r="E77"/>
  <c r="F77" s="1"/>
  <c r="E78"/>
  <c r="F78" s="1"/>
  <c r="E79"/>
  <c r="F79" s="1"/>
  <c r="E80"/>
  <c r="E81"/>
  <c r="F81" s="1"/>
  <c r="E82"/>
  <c r="F82" s="1"/>
  <c r="E83"/>
  <c r="F83" s="1"/>
  <c r="E84"/>
  <c r="F84" s="1"/>
  <c r="E85"/>
  <c r="F85" s="1"/>
  <c r="E86"/>
  <c r="F86" s="1"/>
  <c r="E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5"/>
  <c r="R4"/>
  <c r="P4"/>
  <c r="O4"/>
  <c r="N4"/>
  <c r="L4"/>
  <c r="K4"/>
  <c r="I4"/>
  <c r="G4"/>
  <c r="E4"/>
  <c r="F4" s="1"/>
  <c r="D4"/>
  <c r="C4"/>
  <c r="B4"/>
  <c r="R4" i="3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K4"/>
  <c r="K5"/>
  <c r="K6"/>
  <c r="K7"/>
  <c r="K8"/>
  <c r="K9"/>
  <c r="K10"/>
  <c r="K11"/>
  <c r="K12"/>
  <c r="K13"/>
  <c r="K14"/>
  <c r="K15"/>
  <c r="K16"/>
  <c r="K17"/>
  <c r="K18"/>
  <c r="K19"/>
  <c r="K20"/>
  <c r="M20" s="1"/>
  <c r="K21"/>
  <c r="K22"/>
  <c r="K23"/>
  <c r="K24"/>
  <c r="K25"/>
  <c r="K26"/>
  <c r="K27"/>
  <c r="K28"/>
  <c r="K29"/>
  <c r="K30"/>
  <c r="K31"/>
  <c r="M31" s="1"/>
  <c r="K32"/>
  <c r="K33"/>
  <c r="K34"/>
  <c r="K35"/>
  <c r="K36"/>
  <c r="K37"/>
  <c r="K38"/>
  <c r="M38" s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E4"/>
  <c r="F4" s="1"/>
  <c r="E5"/>
  <c r="E6"/>
  <c r="F6" s="1"/>
  <c r="E7"/>
  <c r="F7" s="1"/>
  <c r="E8"/>
  <c r="F8" s="1"/>
  <c r="E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F29" s="1"/>
  <c r="E30"/>
  <c r="F30" s="1"/>
  <c r="E31"/>
  <c r="F31" s="1"/>
  <c r="E32"/>
  <c r="F32" s="1"/>
  <c r="E33"/>
  <c r="F33" s="1"/>
  <c r="E34"/>
  <c r="F34" s="1"/>
  <c r="E35"/>
  <c r="F35" s="1"/>
  <c r="E36"/>
  <c r="F36" s="1"/>
  <c r="E37"/>
  <c r="F37" s="1"/>
  <c r="E38"/>
  <c r="F38" s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R4" i="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E4"/>
  <c r="F4" s="1"/>
  <c r="E5"/>
  <c r="F5" s="1"/>
  <c r="E6"/>
  <c r="F6" s="1"/>
  <c r="E7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F25" s="1"/>
  <c r="E26"/>
  <c r="F26" s="1"/>
  <c r="E27"/>
  <c r="F27" s="1"/>
  <c r="E28"/>
  <c r="F28" s="1"/>
  <c r="E29"/>
  <c r="E30"/>
  <c r="F30" s="1"/>
  <c r="E31"/>
  <c r="F31" s="1"/>
  <c r="E32"/>
  <c r="F32" s="1"/>
  <c r="E33"/>
  <c r="F33" s="1"/>
  <c r="E34"/>
  <c r="F34" s="1"/>
  <c r="E35"/>
  <c r="F35" s="1"/>
  <c r="E36"/>
  <c r="F36" s="1"/>
  <c r="E37"/>
  <c r="F37" s="1"/>
  <c r="E38"/>
  <c r="F38" s="1"/>
  <c r="E39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F39"/>
  <c r="F29"/>
  <c r="M25" i="3"/>
  <c r="M15"/>
  <c r="F9"/>
  <c r="F5"/>
  <c r="F137" i="1"/>
  <c r="M137"/>
  <c r="F4"/>
  <c r="M4"/>
  <c r="F21"/>
  <c r="M21"/>
  <c r="F131"/>
  <c r="M131"/>
  <c r="F143"/>
  <c r="M143"/>
  <c r="F142"/>
  <c r="M142"/>
  <c r="F104"/>
  <c r="M104"/>
  <c r="F121"/>
  <c r="M121"/>
  <c r="F74"/>
  <c r="M74"/>
  <c r="F24"/>
  <c r="M24"/>
  <c r="F14"/>
  <c r="M14"/>
  <c r="F84"/>
  <c r="M84"/>
  <c r="F135"/>
  <c r="M135"/>
  <c r="F69"/>
  <c r="M69"/>
  <c r="F67"/>
  <c r="M67"/>
  <c r="F123"/>
  <c r="M123"/>
  <c r="F148"/>
  <c r="M148"/>
  <c r="F95"/>
  <c r="M95"/>
  <c r="F117"/>
  <c r="M117"/>
  <c r="F116"/>
  <c r="M116"/>
  <c r="F90"/>
  <c r="M90"/>
  <c r="F108"/>
  <c r="M108"/>
  <c r="F110"/>
  <c r="M110"/>
  <c r="F96"/>
  <c r="M96"/>
  <c r="F134"/>
  <c r="M134"/>
  <c r="F61"/>
  <c r="M61"/>
  <c r="F64"/>
  <c r="M64"/>
  <c r="F81"/>
  <c r="M81"/>
  <c r="F52"/>
  <c r="M52"/>
  <c r="F82"/>
  <c r="M82"/>
  <c r="F101"/>
  <c r="M101"/>
  <c r="F8"/>
  <c r="M8"/>
  <c r="F89"/>
  <c r="M89"/>
  <c r="F10"/>
  <c r="M10"/>
  <c r="F141"/>
  <c r="M141"/>
  <c r="F18"/>
  <c r="M18"/>
  <c r="F112"/>
  <c r="M112"/>
  <c r="F78"/>
  <c r="M78"/>
  <c r="F62"/>
  <c r="M62"/>
  <c r="F15"/>
  <c r="M15"/>
  <c r="F39"/>
  <c r="M39"/>
  <c r="F41"/>
  <c r="M41"/>
  <c r="F54"/>
  <c r="M54"/>
  <c r="F111"/>
  <c r="M111"/>
  <c r="F32"/>
  <c r="M32"/>
  <c r="F151"/>
  <c r="M151"/>
  <c r="F153"/>
  <c r="M153"/>
  <c r="F105"/>
  <c r="M105"/>
  <c r="F29"/>
  <c r="M29"/>
  <c r="F155"/>
  <c r="M155"/>
  <c r="F156"/>
  <c r="M156"/>
  <c r="F43"/>
  <c r="M43"/>
  <c r="F58"/>
  <c r="M58"/>
  <c r="F119"/>
  <c r="M119"/>
  <c r="F127"/>
  <c r="M127"/>
  <c r="F100"/>
  <c r="M100"/>
  <c r="F128"/>
  <c r="M128"/>
  <c r="F68"/>
  <c r="M68"/>
  <c r="F77"/>
  <c r="M77"/>
  <c r="F40"/>
  <c r="M40"/>
  <c r="F126"/>
  <c r="M126"/>
  <c r="F22"/>
  <c r="M22"/>
  <c r="F44"/>
  <c r="M44"/>
  <c r="F133"/>
  <c r="M133"/>
  <c r="F76"/>
  <c r="M76"/>
  <c r="F130"/>
  <c r="M130"/>
  <c r="F38"/>
  <c r="M38"/>
  <c r="F63"/>
  <c r="M63"/>
  <c r="F11"/>
  <c r="M11"/>
  <c r="F73"/>
  <c r="M73"/>
  <c r="F26"/>
  <c r="M26"/>
  <c r="F114"/>
  <c r="M114"/>
  <c r="F106"/>
  <c r="M106"/>
  <c r="F94"/>
  <c r="M94"/>
  <c r="F140"/>
  <c r="M140"/>
  <c r="F86"/>
  <c r="M86"/>
  <c r="F92"/>
  <c r="M92"/>
  <c r="F138"/>
  <c r="M138"/>
  <c r="F115"/>
  <c r="M115"/>
  <c r="F139"/>
  <c r="M139"/>
  <c r="F75"/>
  <c r="M75"/>
  <c r="F66"/>
  <c r="M66"/>
  <c r="F49"/>
  <c r="M49"/>
  <c r="F71"/>
  <c r="M71"/>
  <c r="F124"/>
  <c r="M124"/>
  <c r="F125"/>
  <c r="M125"/>
  <c r="F13"/>
  <c r="M13"/>
  <c r="F102"/>
  <c r="M102"/>
  <c r="F65"/>
  <c r="M65"/>
  <c r="F5"/>
  <c r="M5"/>
  <c r="F109"/>
  <c r="M109"/>
  <c r="F103"/>
  <c r="M103"/>
  <c r="F149"/>
  <c r="M149"/>
  <c r="F145"/>
  <c r="M145"/>
  <c r="F150"/>
  <c r="M150"/>
  <c r="F83"/>
  <c r="M83"/>
  <c r="F9"/>
  <c r="M9"/>
  <c r="F31"/>
  <c r="M31"/>
  <c r="F34"/>
  <c r="M34"/>
  <c r="F56"/>
  <c r="M56"/>
  <c r="F129"/>
  <c r="M129"/>
  <c r="F46"/>
  <c r="M46"/>
  <c r="F93"/>
  <c r="M93"/>
  <c r="F7"/>
  <c r="M7"/>
  <c r="F33"/>
  <c r="M33"/>
  <c r="F42"/>
  <c r="M42"/>
  <c r="F99"/>
  <c r="M99"/>
  <c r="F107"/>
  <c r="M107"/>
  <c r="F136"/>
  <c r="M136"/>
  <c r="F79"/>
  <c r="M79"/>
  <c r="F91"/>
  <c r="M91"/>
  <c r="F122"/>
  <c r="M122"/>
  <c r="F47"/>
  <c r="M47"/>
  <c r="F98"/>
  <c r="M98"/>
  <c r="F36"/>
  <c r="M36"/>
  <c r="F28"/>
  <c r="M28"/>
  <c r="F12"/>
  <c r="M12"/>
  <c r="F118"/>
  <c r="M118"/>
  <c r="M41" i="2"/>
  <c r="M45"/>
  <c r="M49"/>
  <c r="M53"/>
  <c r="M57"/>
  <c r="M61"/>
  <c r="M65"/>
  <c r="M69"/>
  <c r="M73"/>
  <c r="M77"/>
  <c r="M81"/>
  <c r="M84"/>
  <c r="M86"/>
  <c r="F43"/>
  <c r="F47"/>
  <c r="F51"/>
  <c r="F55"/>
  <c r="F59"/>
  <c r="F63"/>
  <c r="F66"/>
  <c r="F67"/>
  <c r="F71"/>
  <c r="F75"/>
  <c r="F76"/>
  <c r="F80"/>
  <c r="F39"/>
  <c r="M38"/>
  <c r="F37"/>
  <c r="F35"/>
  <c r="M34"/>
  <c r="F33"/>
  <c r="F31"/>
  <c r="M30"/>
  <c r="F29"/>
  <c r="F27"/>
  <c r="M26"/>
  <c r="F25"/>
  <c r="F23"/>
  <c r="M22"/>
  <c r="F21"/>
  <c r="F19"/>
  <c r="M18"/>
  <c r="F17"/>
  <c r="F15"/>
  <c r="M14"/>
  <c r="F13"/>
  <c r="F10"/>
  <c r="M8"/>
  <c r="M7"/>
  <c r="F6"/>
  <c r="F5"/>
  <c r="F6" i="1"/>
  <c r="F19"/>
  <c r="F59"/>
  <c r="F80"/>
  <c r="F45"/>
  <c r="F25"/>
  <c r="F55"/>
  <c r="F16"/>
  <c r="F57"/>
  <c r="F51"/>
  <c r="F147"/>
  <c r="F144"/>
  <c r="F146"/>
  <c r="F30"/>
  <c r="F113"/>
  <c r="F70"/>
  <c r="F85"/>
  <c r="F97"/>
  <c r="F120"/>
  <c r="F72"/>
  <c r="F53"/>
  <c r="F27"/>
  <c r="F50"/>
  <c r="F154"/>
  <c r="F17"/>
  <c r="F87"/>
  <c r="F35"/>
  <c r="F37"/>
  <c r="F88"/>
  <c r="F48"/>
  <c r="F20"/>
  <c r="F132"/>
  <c r="F152"/>
  <c r="M59"/>
  <c r="M80"/>
  <c r="M45"/>
  <c r="M25"/>
  <c r="M19"/>
  <c r="M55"/>
  <c r="M16"/>
  <c r="Q16" s="1"/>
  <c r="M57"/>
  <c r="M51"/>
  <c r="M147"/>
  <c r="M144"/>
  <c r="Q144" s="1"/>
  <c r="M146"/>
  <c r="M30"/>
  <c r="M113"/>
  <c r="M70"/>
  <c r="Q70" s="1"/>
  <c r="M85"/>
  <c r="M97"/>
  <c r="M120"/>
  <c r="Q120" s="1"/>
  <c r="M72"/>
  <c r="M53"/>
  <c r="Q53" s="1"/>
  <c r="M27"/>
  <c r="M50"/>
  <c r="M154"/>
  <c r="M17"/>
  <c r="M87"/>
  <c r="M35"/>
  <c r="M37"/>
  <c r="Q37" s="1"/>
  <c r="M88"/>
  <c r="M48"/>
  <c r="M6"/>
  <c r="M152"/>
  <c r="M132"/>
  <c r="M20"/>
  <c r="M60"/>
  <c r="F60"/>
  <c r="M34" i="3" l="1"/>
  <c r="Q34" s="1"/>
  <c r="M28"/>
  <c r="M23"/>
  <c r="Q23" s="1"/>
  <c r="M4" i="2"/>
  <c r="M5"/>
  <c r="M82"/>
  <c r="M80"/>
  <c r="M78"/>
  <c r="M76"/>
  <c r="M74"/>
  <c r="M72"/>
  <c r="M70"/>
  <c r="M68"/>
  <c r="M66"/>
  <c r="M64"/>
  <c r="M62"/>
  <c r="M60"/>
  <c r="M58"/>
  <c r="M56"/>
  <c r="M54"/>
  <c r="M52"/>
  <c r="M50"/>
  <c r="M48"/>
  <c r="M46"/>
  <c r="M44"/>
  <c r="M42"/>
  <c r="M40"/>
  <c r="M36"/>
  <c r="M32"/>
  <c r="M28"/>
  <c r="M24"/>
  <c r="M20"/>
  <c r="M16"/>
  <c r="M12"/>
  <c r="M10"/>
  <c r="M6"/>
  <c r="M6" i="3"/>
  <c r="Q6" s="1"/>
  <c r="M30"/>
  <c r="Q30" s="1"/>
  <c r="M27"/>
  <c r="Q27" s="1"/>
  <c r="M37"/>
  <c r="M19"/>
  <c r="Q19" s="1"/>
  <c r="M24"/>
  <c r="M22"/>
  <c r="Q22" s="1"/>
  <c r="M11"/>
  <c r="M8"/>
  <c r="Q8" s="1"/>
  <c r="Q23" i="1"/>
  <c r="M9" i="3"/>
  <c r="M5"/>
  <c r="Q5" s="1"/>
  <c r="M36"/>
  <c r="M33"/>
  <c r="Q33" s="1"/>
  <c r="M29"/>
  <c r="M18"/>
  <c r="Q18" s="1"/>
  <c r="M16"/>
  <c r="M14"/>
  <c r="Q14" s="1"/>
  <c r="M10"/>
  <c r="M7"/>
  <c r="Q7" s="1"/>
  <c r="M4"/>
  <c r="M35"/>
  <c r="M32"/>
  <c r="Q32" s="1"/>
  <c r="M26"/>
  <c r="Q26" s="1"/>
  <c r="M21"/>
  <c r="Q21" s="1"/>
  <c r="M17"/>
  <c r="Q17" s="1"/>
  <c r="M13"/>
  <c r="Q13" s="1"/>
  <c r="M12"/>
  <c r="Q12" s="1"/>
  <c r="Q36" i="1"/>
  <c r="Q98"/>
  <c r="Q33"/>
  <c r="Q111"/>
  <c r="Q62"/>
  <c r="Q78"/>
  <c r="Q101"/>
  <c r="Q64"/>
  <c r="Q4"/>
  <c r="Q137"/>
  <c r="Q47"/>
  <c r="Q4" i="3"/>
  <c r="Q9"/>
  <c r="Q10"/>
  <c r="Q11"/>
  <c r="Q15"/>
  <c r="Q16"/>
  <c r="Q20"/>
  <c r="Q24"/>
  <c r="Q25"/>
  <c r="Q28"/>
  <c r="Q29"/>
  <c r="Q31"/>
  <c r="Q35"/>
  <c r="Q36"/>
  <c r="Q37"/>
  <c r="Q38"/>
  <c r="M39" i="4"/>
  <c r="M37"/>
  <c r="Q37" s="1"/>
  <c r="M36"/>
  <c r="Q36" s="1"/>
  <c r="M35"/>
  <c r="M32"/>
  <c r="M29"/>
  <c r="Q29" s="1"/>
  <c r="M28"/>
  <c r="Q28" s="1"/>
  <c r="M27"/>
  <c r="Q27" s="1"/>
  <c r="M25"/>
  <c r="Q25" s="1"/>
  <c r="M22"/>
  <c r="M21"/>
  <c r="Q21" s="1"/>
  <c r="M18"/>
  <c r="Q18" s="1"/>
  <c r="M16"/>
  <c r="Q16" s="1"/>
  <c r="M14"/>
  <c r="Q14" s="1"/>
  <c r="M11"/>
  <c r="M8"/>
  <c r="Q8" s="1"/>
  <c r="M7"/>
  <c r="Q7" s="1"/>
  <c r="M6"/>
  <c r="Q6" s="1"/>
  <c r="M5"/>
  <c r="Q5" s="1"/>
  <c r="Q136" i="1"/>
  <c r="Q99"/>
  <c r="Q42"/>
  <c r="M38" i="4"/>
  <c r="Q38" s="1"/>
  <c r="M34"/>
  <c r="M33"/>
  <c r="Q33" s="1"/>
  <c r="M31"/>
  <c r="Q31" s="1"/>
  <c r="M30"/>
  <c r="Q30" s="1"/>
  <c r="M26"/>
  <c r="M24"/>
  <c r="Q24" s="1"/>
  <c r="M23"/>
  <c r="M20"/>
  <c r="Q20" s="1"/>
  <c r="M19"/>
  <c r="M17"/>
  <c r="Q17" s="1"/>
  <c r="M15"/>
  <c r="Q15" s="1"/>
  <c r="M13"/>
  <c r="Q13" s="1"/>
  <c r="M12"/>
  <c r="Q12" s="1"/>
  <c r="M10"/>
  <c r="M9"/>
  <c r="Q9" s="1"/>
  <c r="M4"/>
  <c r="Q4" s="1"/>
  <c r="Q109" i="1"/>
  <c r="Q65"/>
  <c r="Q11" i="4"/>
  <c r="Q22"/>
  <c r="Q32"/>
  <c r="Q10"/>
  <c r="Q19"/>
  <c r="Q23"/>
  <c r="Q26"/>
  <c r="Q9" i="1"/>
  <c r="Q145"/>
  <c r="Q103"/>
  <c r="Q75"/>
  <c r="Q76"/>
  <c r="Q126"/>
  <c r="Q77"/>
  <c r="Q129"/>
  <c r="Q124"/>
  <c r="Q49"/>
  <c r="Q66"/>
  <c r="Q106"/>
  <c r="Q119"/>
  <c r="Q58"/>
  <c r="Q112"/>
  <c r="Q134"/>
  <c r="Q110"/>
  <c r="Q12"/>
  <c r="Q31"/>
  <c r="Q13"/>
  <c r="Q92"/>
  <c r="Q140"/>
  <c r="Q94"/>
  <c r="Q11"/>
  <c r="Q38"/>
  <c r="Q130"/>
  <c r="Q100"/>
  <c r="Q127"/>
  <c r="Q105"/>
  <c r="Q151"/>
  <c r="Q32"/>
  <c r="Q10"/>
  <c r="Q8"/>
  <c r="Q117"/>
  <c r="Q148"/>
  <c r="Q123"/>
  <c r="Q69"/>
  <c r="Q14"/>
  <c r="Q24"/>
  <c r="Q6" i="2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86"/>
  <c r="Q85"/>
  <c r="Q84"/>
  <c r="Q83"/>
  <c r="Q81"/>
  <c r="Q79"/>
  <c r="Q77"/>
  <c r="Q74"/>
  <c r="Q72"/>
  <c r="Q70"/>
  <c r="Q68"/>
  <c r="Q65"/>
  <c r="Q62"/>
  <c r="Q60"/>
  <c r="Q58"/>
  <c r="Q56"/>
  <c r="Q54"/>
  <c r="Q52"/>
  <c r="Q50"/>
  <c r="Q48"/>
  <c r="Q46"/>
  <c r="Q44"/>
  <c r="Q42"/>
  <c r="Q40"/>
  <c r="Q118" i="1"/>
  <c r="Q91"/>
  <c r="Q79"/>
  <c r="Q93"/>
  <c r="Q46"/>
  <c r="Q56"/>
  <c r="Q83"/>
  <c r="Q150"/>
  <c r="Q102"/>
  <c r="Q125"/>
  <c r="Q115"/>
  <c r="Q138"/>
  <c r="Q26"/>
  <c r="Q73"/>
  <c r="Q44"/>
  <c r="Q22"/>
  <c r="Q68"/>
  <c r="Q128"/>
  <c r="Q29"/>
  <c r="Q41"/>
  <c r="Q39"/>
  <c r="Q141"/>
  <c r="Q52"/>
  <c r="Q81"/>
  <c r="Q96"/>
  <c r="Q90"/>
  <c r="Q116"/>
  <c r="Q135"/>
  <c r="Q121"/>
  <c r="Q142"/>
  <c r="Q143"/>
  <c r="Q131"/>
  <c r="Q21"/>
  <c r="Q82" i="2"/>
  <c r="Q80"/>
  <c r="Q78"/>
  <c r="Q76"/>
  <c r="Q75"/>
  <c r="Q73"/>
  <c r="Q71"/>
  <c r="Q69"/>
  <c r="Q67"/>
  <c r="Q66"/>
  <c r="Q64"/>
  <c r="Q63"/>
  <c r="Q61"/>
  <c r="Q59"/>
  <c r="Q57"/>
  <c r="Q55"/>
  <c r="Q53"/>
  <c r="Q51"/>
  <c r="Q49"/>
  <c r="Q47"/>
  <c r="Q45"/>
  <c r="Q43"/>
  <c r="Q41"/>
  <c r="Q28" i="1"/>
  <c r="Q122"/>
  <c r="Q107"/>
  <c r="Q7"/>
  <c r="Q34"/>
  <c r="Q149"/>
  <c r="Q5"/>
  <c r="Q71"/>
  <c r="Q139"/>
  <c r="Q86"/>
  <c r="Q114"/>
  <c r="Q63"/>
  <c r="Q133"/>
  <c r="Q40"/>
  <c r="Q43"/>
  <c r="Q153"/>
  <c r="Q54"/>
  <c r="Q15"/>
  <c r="Q18"/>
  <c r="Q89"/>
  <c r="Q82"/>
  <c r="Q61"/>
  <c r="Q108"/>
  <c r="Q95"/>
  <c r="Q67"/>
  <c r="Q84"/>
  <c r="Q74"/>
  <c r="Q104"/>
  <c r="Q5" i="2"/>
  <c r="Q4"/>
  <c r="Q34" i="4"/>
  <c r="Q35"/>
  <c r="Q39"/>
  <c r="Q25" i="1"/>
  <c r="Q88"/>
  <c r="Q17"/>
  <c r="Q27"/>
  <c r="Q72"/>
  <c r="Q85"/>
  <c r="Q146"/>
  <c r="Q57"/>
  <c r="Q60"/>
  <c r="Q45"/>
  <c r="Q6"/>
  <c r="Q35"/>
  <c r="Q113"/>
  <c r="Q147"/>
  <c r="Q55"/>
  <c r="Q80"/>
  <c r="Q48"/>
  <c r="Q87"/>
  <c r="Q50"/>
  <c r="Q97"/>
  <c r="Q30"/>
  <c r="Q51"/>
  <c r="Q19"/>
  <c r="Q59"/>
  <c r="Q152"/>
  <c r="Q132"/>
  <c r="Q20"/>
</calcChain>
</file>

<file path=xl/sharedStrings.xml><?xml version="1.0" encoding="utf-8"?>
<sst xmlns="http://schemas.openxmlformats.org/spreadsheetml/2006/main" count="1448" uniqueCount="387">
  <si>
    <t>Kelský biatlon 27.12.2014</t>
  </si>
  <si>
    <t>Příjmení</t>
  </si>
  <si>
    <t>Jméno</t>
  </si>
  <si>
    <t>Startovní číslo</t>
  </si>
  <si>
    <t>Běh</t>
  </si>
  <si>
    <t>Minuty za váhu</t>
  </si>
  <si>
    <t>Penalizace za střelbu (min)</t>
  </si>
  <si>
    <t>Počet chyb na střelnici - ležka</t>
  </si>
  <si>
    <t>Počet chyb na střelnici - stojka</t>
  </si>
  <si>
    <t>Výsledek (min)</t>
  </si>
  <si>
    <t>m</t>
  </si>
  <si>
    <t>s</t>
  </si>
  <si>
    <t>Odečet času za pivo</t>
  </si>
  <si>
    <t>Váha (kg)</t>
  </si>
  <si>
    <t>Stanoviště č.</t>
  </si>
  <si>
    <t>pozn.</t>
  </si>
  <si>
    <t>Vědomostní test (NE=1/ANO=0)</t>
  </si>
  <si>
    <t>Odečet minut za svařák/grog</t>
  </si>
  <si>
    <t xml:space="preserve">          Stanoviště č.</t>
  </si>
  <si>
    <t>Hunčovský</t>
  </si>
  <si>
    <t>Martin</t>
  </si>
  <si>
    <t>Tomáš</t>
  </si>
  <si>
    <t>Ondřej</t>
  </si>
  <si>
    <t>Tereza</t>
  </si>
  <si>
    <t>Němečková</t>
  </si>
  <si>
    <t>Lenka</t>
  </si>
  <si>
    <t>Rynda</t>
  </si>
  <si>
    <t>Petr</t>
  </si>
  <si>
    <t>M</t>
  </si>
  <si>
    <t>Ž</t>
  </si>
  <si>
    <t>Řehák</t>
  </si>
  <si>
    <t>Palanský</t>
  </si>
  <si>
    <t>Michal</t>
  </si>
  <si>
    <t>Miroslav</t>
  </si>
  <si>
    <t>Zelenka</t>
  </si>
  <si>
    <t>Pavel</t>
  </si>
  <si>
    <t>Král</t>
  </si>
  <si>
    <t>Radek</t>
  </si>
  <si>
    <t>D</t>
  </si>
  <si>
    <t>Bursa</t>
  </si>
  <si>
    <t>Jan</t>
  </si>
  <si>
    <t>Paluška</t>
  </si>
  <si>
    <t>Lukáš</t>
  </si>
  <si>
    <t>Stránský</t>
  </si>
  <si>
    <t>Ladislav</t>
  </si>
  <si>
    <t>Vladimír</t>
  </si>
  <si>
    <t>Marek</t>
  </si>
  <si>
    <t>Ryndová</t>
  </si>
  <si>
    <t>Petra</t>
  </si>
  <si>
    <t>Derfl</t>
  </si>
  <si>
    <t>Zbyněk</t>
  </si>
  <si>
    <t>Fidler</t>
  </si>
  <si>
    <t>Karel</t>
  </si>
  <si>
    <t>Kurc</t>
  </si>
  <si>
    <t>Antonín</t>
  </si>
  <si>
    <t>Štěpán</t>
  </si>
  <si>
    <t>Gruber</t>
  </si>
  <si>
    <t>Miloš</t>
  </si>
  <si>
    <t>Schambergová</t>
  </si>
  <si>
    <t>Eliška</t>
  </si>
  <si>
    <t>Svobodová</t>
  </si>
  <si>
    <t>Jitka</t>
  </si>
  <si>
    <t>Hušková</t>
  </si>
  <si>
    <t>Pavla</t>
  </si>
  <si>
    <t>Jarda</t>
  </si>
  <si>
    <t>Morávek</t>
  </si>
  <si>
    <t>Kutílek</t>
  </si>
  <si>
    <t>Ondra</t>
  </si>
  <si>
    <t>Hulička</t>
  </si>
  <si>
    <t>Jiří</t>
  </si>
  <si>
    <t>Hrstka</t>
  </si>
  <si>
    <t>Lajn</t>
  </si>
  <si>
    <t>Svoboda</t>
  </si>
  <si>
    <t>Košarišťan</t>
  </si>
  <si>
    <t>Josef</t>
  </si>
  <si>
    <t>Fišera</t>
  </si>
  <si>
    <t>Joachymstál</t>
  </si>
  <si>
    <t>Svatibor</t>
  </si>
  <si>
    <t>Landová</t>
  </si>
  <si>
    <t>Miroslava</t>
  </si>
  <si>
    <t>Michaela</t>
  </si>
  <si>
    <t>Klust</t>
  </si>
  <si>
    <t>Robert</t>
  </si>
  <si>
    <t>Stanislav</t>
  </si>
  <si>
    <t>Kašparec</t>
  </si>
  <si>
    <t>Králová</t>
  </si>
  <si>
    <t>Dominika</t>
  </si>
  <si>
    <t>Vlaďka</t>
  </si>
  <si>
    <t>Barbora</t>
  </si>
  <si>
    <t>Havlíček</t>
  </si>
  <si>
    <t>Vratislav</t>
  </si>
  <si>
    <t>Lerch</t>
  </si>
  <si>
    <t>Huml</t>
  </si>
  <si>
    <t>Bláha</t>
  </si>
  <si>
    <t>David</t>
  </si>
  <si>
    <t>Rechcígel</t>
  </si>
  <si>
    <t>Unger</t>
  </si>
  <si>
    <t>Dušan</t>
  </si>
  <si>
    <t>Šmíd</t>
  </si>
  <si>
    <t>Eduard</t>
  </si>
  <si>
    <t>Ungerová</t>
  </si>
  <si>
    <t>Kurcová</t>
  </si>
  <si>
    <t>Hana</t>
  </si>
  <si>
    <t>Bára</t>
  </si>
  <si>
    <t>Denisa</t>
  </si>
  <si>
    <t>Rechcígl</t>
  </si>
  <si>
    <t>Dan</t>
  </si>
  <si>
    <t>Provazník</t>
  </si>
  <si>
    <t>Frolík</t>
  </si>
  <si>
    <t>Kuba</t>
  </si>
  <si>
    <t>Stránská</t>
  </si>
  <si>
    <t>Sára</t>
  </si>
  <si>
    <t>Kudláček</t>
  </si>
  <si>
    <t>André</t>
  </si>
  <si>
    <t>Dominik</t>
  </si>
  <si>
    <t>Janda</t>
  </si>
  <si>
    <t>Jeřábek</t>
  </si>
  <si>
    <t>Danda</t>
  </si>
  <si>
    <t>Zavadil</t>
  </si>
  <si>
    <t>Slavomír</t>
  </si>
  <si>
    <t>Lucie</t>
  </si>
  <si>
    <t>Jiřičný</t>
  </si>
  <si>
    <t>Jiřičná</t>
  </si>
  <si>
    <t>Kateřina</t>
  </si>
  <si>
    <t>Pekárek</t>
  </si>
  <si>
    <t>Jaroslav</t>
  </si>
  <si>
    <t>Uhrová</t>
  </si>
  <si>
    <t>Alice</t>
  </si>
  <si>
    <t>Malý</t>
  </si>
  <si>
    <t>Štelcíková</t>
  </si>
  <si>
    <t>Štelcík</t>
  </si>
  <si>
    <t>Jakub</t>
  </si>
  <si>
    <t>Hrnčíř</t>
  </si>
  <si>
    <t>Luňák</t>
  </si>
  <si>
    <t>Dvořák</t>
  </si>
  <si>
    <t>Aleš</t>
  </si>
  <si>
    <t>Jana</t>
  </si>
  <si>
    <t>Zelenková</t>
  </si>
  <si>
    <t>Dana</t>
  </si>
  <si>
    <t>Slámová</t>
  </si>
  <si>
    <t>Pechar</t>
  </si>
  <si>
    <t>Matyáš</t>
  </si>
  <si>
    <t>Kopejsek</t>
  </si>
  <si>
    <t>Filip</t>
  </si>
  <si>
    <t>Kopejsková</t>
  </si>
  <si>
    <t>Veronika</t>
  </si>
  <si>
    <t>Bím</t>
  </si>
  <si>
    <t>Dvořáková</t>
  </si>
  <si>
    <t>Radka</t>
  </si>
  <si>
    <t>Frajmanová</t>
  </si>
  <si>
    <t>Pavlína</t>
  </si>
  <si>
    <t>Frajman</t>
  </si>
  <si>
    <t>Weinstein</t>
  </si>
  <si>
    <t>Silaštík</t>
  </si>
  <si>
    <t>Fráňová</t>
  </si>
  <si>
    <t>Helena</t>
  </si>
  <si>
    <t>Slunéčko</t>
  </si>
  <si>
    <t>Šubr</t>
  </si>
  <si>
    <t>Vláďa</t>
  </si>
  <si>
    <t>Nováková</t>
  </si>
  <si>
    <t>Havel</t>
  </si>
  <si>
    <t>Roman</t>
  </si>
  <si>
    <t>Kučerová</t>
  </si>
  <si>
    <t>Kučera</t>
  </si>
  <si>
    <t>Eda</t>
  </si>
  <si>
    <t>Kočí</t>
  </si>
  <si>
    <t>Mitáš</t>
  </si>
  <si>
    <t>Jirka</t>
  </si>
  <si>
    <t>Fojt</t>
  </si>
  <si>
    <t>Šimek</t>
  </si>
  <si>
    <t>Kadlecová</t>
  </si>
  <si>
    <t>Gabriela</t>
  </si>
  <si>
    <t>Urban</t>
  </si>
  <si>
    <t>Svatopluk</t>
  </si>
  <si>
    <t>Urbanová</t>
  </si>
  <si>
    <t>Šulc</t>
  </si>
  <si>
    <t>Lubomír</t>
  </si>
  <si>
    <t>Šulcová</t>
  </si>
  <si>
    <t>Vanda</t>
  </si>
  <si>
    <t>Benedikt</t>
  </si>
  <si>
    <t>Valérie</t>
  </si>
  <si>
    <t>Mráz</t>
  </si>
  <si>
    <t>Hausman</t>
  </si>
  <si>
    <t>Vernek</t>
  </si>
  <si>
    <t>Valín</t>
  </si>
  <si>
    <t>Alois</t>
  </si>
  <si>
    <t>Barchánek</t>
  </si>
  <si>
    <t>Vojta</t>
  </si>
  <si>
    <t>Krejča</t>
  </si>
  <si>
    <t>Píšová</t>
  </si>
  <si>
    <t>Martina</t>
  </si>
  <si>
    <t>Kratochvíl</t>
  </si>
  <si>
    <t>Batulka</t>
  </si>
  <si>
    <t>Batulková</t>
  </si>
  <si>
    <t>Ana</t>
  </si>
  <si>
    <t>Petráčková</t>
  </si>
  <si>
    <t>Joachymstálová</t>
  </si>
  <si>
    <t>Klára</t>
  </si>
  <si>
    <t>Havlíčková</t>
  </si>
  <si>
    <t>Marcela</t>
  </si>
  <si>
    <t>Štrombach</t>
  </si>
  <si>
    <t>Horyna</t>
  </si>
  <si>
    <t>Moudřík</t>
  </si>
  <si>
    <t>Němec</t>
  </si>
  <si>
    <t>Jaromír</t>
  </si>
  <si>
    <t>Palanská</t>
  </si>
  <si>
    <t>Kristýna</t>
  </si>
  <si>
    <t>Partlová</t>
  </si>
  <si>
    <t>Haličková</t>
  </si>
  <si>
    <t>Čas start</t>
  </si>
  <si>
    <t>čas cíl</t>
  </si>
  <si>
    <t>čas</t>
  </si>
  <si>
    <t>Schambergr</t>
  </si>
  <si>
    <t>Tomášek</t>
  </si>
  <si>
    <t>Prokeš</t>
  </si>
  <si>
    <t>Pěknicová</t>
  </si>
  <si>
    <t>Mořín</t>
  </si>
  <si>
    <t>Valda</t>
  </si>
  <si>
    <t>Makovský</t>
  </si>
  <si>
    <t>Ježek</t>
  </si>
  <si>
    <t>Iva</t>
  </si>
  <si>
    <t>Markéta</t>
  </si>
  <si>
    <t>Truong</t>
  </si>
  <si>
    <t>Jiřčná</t>
  </si>
  <si>
    <t>Šťastný</t>
  </si>
  <si>
    <t>Matěj</t>
  </si>
  <si>
    <t>Žežulka</t>
  </si>
  <si>
    <t>Chmelík</t>
  </si>
  <si>
    <t>Veselý</t>
  </si>
  <si>
    <t>Veselá</t>
  </si>
  <si>
    <t>Truhlářová</t>
  </si>
  <si>
    <t>Elena</t>
  </si>
  <si>
    <t>Schovánek</t>
  </si>
  <si>
    <t>Milan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</si>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</sst>
</file>

<file path=xl/styles.xml><?xml version="1.0" encoding="utf-8"?>
<styleSheet xmlns="http://schemas.openxmlformats.org/spreadsheetml/2006/main">
  <numFmts count="2">
    <numFmt numFmtId="164" formatCode="[$-F400]h:mm:ss\ AM/PM"/>
    <numFmt numFmtId="165" formatCode="h:mm;@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3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 textRotation="90"/>
    </xf>
    <xf numFmtId="0" fontId="2" fillId="4" borderId="6" xfId="0" applyFont="1" applyFill="1" applyBorder="1" applyAlignment="1">
      <alignment horizontal="center" textRotation="90"/>
    </xf>
    <xf numFmtId="0" fontId="2" fillId="4" borderId="8" xfId="0" applyFont="1" applyFill="1" applyBorder="1" applyAlignment="1">
      <alignment horizontal="center" textRotation="90"/>
    </xf>
    <xf numFmtId="0" fontId="2" fillId="4" borderId="5" xfId="0" applyFont="1" applyFill="1" applyBorder="1" applyAlignment="1">
      <alignment horizontal="center" textRotation="90"/>
    </xf>
    <xf numFmtId="0" fontId="2" fillId="4" borderId="7" xfId="0" applyFont="1" applyFill="1" applyBorder="1" applyAlignment="1">
      <alignment horizontal="center" textRotation="90"/>
    </xf>
    <xf numFmtId="0" fontId="4" fillId="2" borderId="8" xfId="0" applyFont="1" applyFill="1" applyBorder="1" applyAlignment="1">
      <alignment horizontal="center" textRotation="90"/>
    </xf>
    <xf numFmtId="0" fontId="5" fillId="4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Border="1"/>
    <xf numFmtId="0" fontId="5" fillId="3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" fillId="0" borderId="15" xfId="0" applyFont="1" applyBorder="1"/>
    <xf numFmtId="0" fontId="0" fillId="0" borderId="14" xfId="0" applyBorder="1"/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0" fontId="1" fillId="0" borderId="22" xfId="0" applyFont="1" applyBorder="1"/>
    <xf numFmtId="0" fontId="1" fillId="0" borderId="23" xfId="0" applyFont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0" fillId="0" borderId="24" xfId="0" applyBorder="1"/>
    <xf numFmtId="0" fontId="0" fillId="0" borderId="17" xfId="0" applyBorder="1"/>
    <xf numFmtId="0" fontId="0" fillId="0" borderId="19" xfId="0" applyBorder="1"/>
    <xf numFmtId="0" fontId="5" fillId="4" borderId="9" xfId="0" applyFont="1" applyFill="1" applyBorder="1" applyAlignment="1">
      <alignment horizontal="center"/>
    </xf>
    <xf numFmtId="0" fontId="1" fillId="0" borderId="12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/>
    <xf numFmtId="0" fontId="1" fillId="0" borderId="14" xfId="0" applyFont="1" applyBorder="1"/>
    <xf numFmtId="0" fontId="1" fillId="0" borderId="19" xfId="0" applyFont="1" applyBorder="1"/>
    <xf numFmtId="0" fontId="1" fillId="0" borderId="0" xfId="0" applyFont="1"/>
    <xf numFmtId="0" fontId="1" fillId="0" borderId="13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/>
    <xf numFmtId="0" fontId="1" fillId="0" borderId="21" xfId="0" applyFont="1" applyBorder="1"/>
    <xf numFmtId="0" fontId="1" fillId="0" borderId="23" xfId="0" applyFont="1" applyBorder="1"/>
    <xf numFmtId="0" fontId="5" fillId="4" borderId="3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0" fillId="0" borderId="0" xfId="0" applyFill="1" applyBorder="1"/>
    <xf numFmtId="0" fontId="7" fillId="0" borderId="18" xfId="0" applyFont="1" applyBorder="1"/>
    <xf numFmtId="0" fontId="7" fillId="0" borderId="15" xfId="0" applyFont="1" applyBorder="1"/>
    <xf numFmtId="0" fontId="7" fillId="0" borderId="19" xfId="0" applyFont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0" borderId="14" xfId="0" applyFont="1" applyBorder="1"/>
    <xf numFmtId="0" fontId="6" fillId="0" borderId="19" xfId="0" applyFont="1" applyBorder="1"/>
    <xf numFmtId="0" fontId="6" fillId="0" borderId="0" xfId="0" applyFont="1" applyFill="1" applyBorder="1"/>
    <xf numFmtId="0" fontId="6" fillId="0" borderId="0" xfId="0" applyFont="1" applyBorder="1"/>
    <xf numFmtId="0" fontId="8" fillId="0" borderId="18" xfId="0" applyFont="1" applyBorder="1"/>
    <xf numFmtId="0" fontId="8" fillId="0" borderId="15" xfId="0" applyFont="1" applyBorder="1"/>
    <xf numFmtId="0" fontId="8" fillId="0" borderId="1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0" borderId="14" xfId="0" applyFont="1" applyBorder="1"/>
    <xf numFmtId="0" fontId="9" fillId="0" borderId="19" xfId="0" applyFont="1" applyBorder="1"/>
    <xf numFmtId="0" fontId="9" fillId="0" borderId="0" xfId="0" applyFont="1" applyBorder="1"/>
    <xf numFmtId="0" fontId="9" fillId="0" borderId="12" xfId="0" applyFont="1" applyBorder="1"/>
    <xf numFmtId="0" fontId="9" fillId="0" borderId="4" xfId="0" applyFont="1" applyBorder="1"/>
    <xf numFmtId="0" fontId="6" fillId="0" borderId="12" xfId="0" applyFont="1" applyBorder="1"/>
    <xf numFmtId="0" fontId="6" fillId="0" borderId="4" xfId="0" applyFont="1" applyBorder="1"/>
    <xf numFmtId="0" fontId="6" fillId="0" borderId="0" xfId="0" applyFont="1"/>
    <xf numFmtId="0" fontId="10" fillId="0" borderId="18" xfId="0" applyFont="1" applyBorder="1"/>
    <xf numFmtId="0" fontId="10" fillId="0" borderId="15" xfId="0" applyFont="1" applyBorder="1"/>
    <xf numFmtId="0" fontId="10" fillId="0" borderId="19" xfId="0" applyFont="1" applyBorder="1" applyAlignment="1">
      <alignment horizontal="center"/>
    </xf>
    <xf numFmtId="0" fontId="11" fillId="0" borderId="12" xfId="0" applyFont="1" applyBorder="1"/>
    <xf numFmtId="0" fontId="10" fillId="3" borderId="14" xfId="0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1" fillId="0" borderId="4" xfId="0" applyFont="1" applyBorder="1"/>
    <xf numFmtId="0" fontId="10" fillId="3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1" fillId="0" borderId="14" xfId="0" applyFont="1" applyBorder="1"/>
    <xf numFmtId="0" fontId="11" fillId="0" borderId="19" xfId="0" applyFont="1" applyBorder="1"/>
    <xf numFmtId="0" fontId="11" fillId="0" borderId="0" xfId="0" applyFont="1"/>
    <xf numFmtId="0" fontId="7" fillId="0" borderId="12" xfId="0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4" xfId="0" applyFont="1" applyBorder="1"/>
    <xf numFmtId="0" fontId="7" fillId="0" borderId="14" xfId="0" applyFont="1" applyBorder="1"/>
    <xf numFmtId="0" fontId="7" fillId="0" borderId="19" xfId="0" applyFont="1" applyBorder="1"/>
    <xf numFmtId="0" fontId="7" fillId="0" borderId="0" xfId="0" applyFont="1"/>
    <xf numFmtId="0" fontId="10" fillId="0" borderId="12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4" xfId="0" applyFont="1" applyBorder="1"/>
    <xf numFmtId="0" fontId="10" fillId="0" borderId="14" xfId="0" applyFont="1" applyBorder="1"/>
    <xf numFmtId="0" fontId="10" fillId="0" borderId="19" xfId="0" applyFont="1" applyBorder="1"/>
    <xf numFmtId="0" fontId="10" fillId="0" borderId="0" xfId="0" applyFont="1"/>
    <xf numFmtId="0" fontId="7" fillId="2" borderId="0" xfId="0" applyFont="1" applyFill="1"/>
    <xf numFmtId="0" fontId="5" fillId="0" borderId="18" xfId="0" applyFont="1" applyBorder="1"/>
    <xf numFmtId="0" fontId="5" fillId="0" borderId="15" xfId="0" applyFont="1" applyBorder="1"/>
    <xf numFmtId="0" fontId="5" fillId="0" borderId="19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" xfId="0" applyFont="1" applyBorder="1"/>
    <xf numFmtId="0" fontId="5" fillId="2" borderId="4" xfId="0" applyFont="1" applyFill="1" applyBorder="1" applyAlignment="1">
      <alignment horizontal="center"/>
    </xf>
    <xf numFmtId="0" fontId="5" fillId="0" borderId="14" xfId="0" applyFont="1" applyBorder="1"/>
    <xf numFmtId="0" fontId="5" fillId="0" borderId="19" xfId="0" applyFont="1" applyBorder="1"/>
    <xf numFmtId="0" fontId="5" fillId="0" borderId="0" xfId="0" applyFont="1"/>
    <xf numFmtId="0" fontId="5" fillId="0" borderId="0" xfId="0" applyFont="1" applyFill="1"/>
    <xf numFmtId="0" fontId="7" fillId="0" borderId="0" xfId="0" applyFont="1" applyFill="1"/>
    <xf numFmtId="164" fontId="0" fillId="0" borderId="0" xfId="0" applyNumberFormat="1"/>
    <xf numFmtId="164" fontId="0" fillId="0" borderId="0" xfId="0" applyNumberFormat="1" applyBorder="1"/>
    <xf numFmtId="165" fontId="0" fillId="0" borderId="0" xfId="0" applyNumberFormat="1"/>
    <xf numFmtId="165" fontId="0" fillId="0" borderId="0" xfId="0" applyNumberFormat="1" applyBorder="1"/>
    <xf numFmtId="165" fontId="6" fillId="0" borderId="0" xfId="0" applyNumberFormat="1" applyFont="1" applyBorder="1"/>
    <xf numFmtId="165" fontId="9" fillId="0" borderId="0" xfId="0" applyNumberFormat="1" applyFont="1" applyBorder="1"/>
    <xf numFmtId="165" fontId="11" fillId="0" borderId="0" xfId="0" applyNumberFormat="1" applyFont="1"/>
    <xf numFmtId="165" fontId="6" fillId="0" borderId="0" xfId="0" applyNumberFormat="1" applyFont="1"/>
    <xf numFmtId="165" fontId="10" fillId="0" borderId="0" xfId="0" applyNumberFormat="1" applyFont="1"/>
    <xf numFmtId="165" fontId="1" fillId="0" borderId="0" xfId="0" applyNumberFormat="1" applyFont="1"/>
    <xf numFmtId="165" fontId="7" fillId="0" borderId="0" xfId="0" applyNumberFormat="1" applyFont="1"/>
    <xf numFmtId="165" fontId="5" fillId="0" borderId="0" xfId="0" applyNumberFormat="1" applyFont="1"/>
    <xf numFmtId="164" fontId="11" fillId="0" borderId="0" xfId="0" applyNumberFormat="1" applyFont="1" applyBorder="1"/>
    <xf numFmtId="164" fontId="6" fillId="0" borderId="0" xfId="0" applyNumberFormat="1" applyFont="1" applyBorder="1"/>
    <xf numFmtId="0" fontId="4" fillId="4" borderId="5" xfId="0" applyFont="1" applyFill="1" applyBorder="1" applyAlignment="1">
      <alignment horizontal="center" textRotation="90"/>
    </xf>
    <xf numFmtId="0" fontId="4" fillId="4" borderId="6" xfId="0" applyFont="1" applyFill="1" applyBorder="1" applyAlignment="1">
      <alignment horizontal="center" textRotation="90"/>
    </xf>
    <xf numFmtId="0" fontId="4" fillId="4" borderId="7" xfId="0" applyFont="1" applyFill="1" applyBorder="1" applyAlignment="1">
      <alignment horizontal="center" textRotation="90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1" xfId="0" applyBorder="1"/>
    <xf numFmtId="0" fontId="0" fillId="0" borderId="2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164" fontId="12" fillId="0" borderId="0" xfId="0" applyNumberFormat="1" applyFont="1" applyBorder="1"/>
    <xf numFmtId="0" fontId="5" fillId="0" borderId="16" xfId="0" applyFont="1" applyBorder="1"/>
    <xf numFmtId="0" fontId="5" fillId="0" borderId="17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15" xfId="0" applyFont="1" applyFill="1" applyBorder="1"/>
    <xf numFmtId="0" fontId="12" fillId="0" borderId="2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24" xfId="0" applyFont="1" applyBorder="1"/>
    <xf numFmtId="0" fontId="12" fillId="0" borderId="17" xfId="0" applyFont="1" applyBorder="1"/>
    <xf numFmtId="0" fontId="5" fillId="0" borderId="27" xfId="0" applyFont="1" applyBorder="1"/>
    <xf numFmtId="0" fontId="5" fillId="0" borderId="28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32" xfId="0" applyFont="1" applyBorder="1"/>
    <xf numFmtId="0" fontId="12" fillId="0" borderId="28" xfId="0" applyFont="1" applyBorder="1"/>
    <xf numFmtId="0" fontId="12" fillId="0" borderId="4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98"/>
  <sheetViews>
    <sheetView view="pageBreakPreview" zoomScale="60" zoomScaleNormal="80" workbookViewId="0">
      <pane ySplit="3" topLeftCell="A4" activePane="bottomLeft" state="frozen"/>
      <selection pane="bottomLeft" activeCell="X3" sqref="X3"/>
    </sheetView>
  </sheetViews>
  <sheetFormatPr defaultRowHeight="14.4"/>
  <cols>
    <col min="2" max="3" width="20.77734375" customWidth="1"/>
    <col min="4" max="6" width="7.77734375" customWidth="1"/>
    <col min="7" max="10" width="6.77734375" customWidth="1"/>
    <col min="11" max="11" width="5.33203125" customWidth="1"/>
    <col min="12" max="12" width="4.88671875" customWidth="1"/>
    <col min="13" max="14" width="5.5546875" customWidth="1"/>
    <col min="15" max="15" width="5.44140625" customWidth="1"/>
    <col min="16" max="16" width="5.88671875" customWidth="1"/>
    <col min="22" max="23" width="8.88671875" style="148"/>
    <col min="24" max="24" width="21.33203125" style="146" customWidth="1"/>
  </cols>
  <sheetData>
    <row r="1" spans="1:24" ht="31.8" thickBot="1">
      <c r="B1" s="165" t="s">
        <v>0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7"/>
    </row>
    <row r="2" spans="1:24" ht="21" customHeight="1" thickBot="1">
      <c r="B2" s="34" t="s">
        <v>14</v>
      </c>
      <c r="C2" s="35"/>
      <c r="D2" s="35"/>
      <c r="E2" s="35"/>
      <c r="F2" s="35"/>
      <c r="G2" s="35"/>
      <c r="H2" s="35"/>
      <c r="I2" s="35"/>
      <c r="J2" s="35"/>
      <c r="K2" s="35">
        <v>1</v>
      </c>
      <c r="L2" s="35">
        <v>4</v>
      </c>
      <c r="M2" s="35"/>
      <c r="N2" s="35">
        <v>3</v>
      </c>
      <c r="O2" s="35">
        <v>5</v>
      </c>
      <c r="P2" s="35">
        <v>6</v>
      </c>
      <c r="Q2" s="35"/>
      <c r="R2" s="36"/>
      <c r="S2" s="37"/>
    </row>
    <row r="3" spans="1:24" ht="190.5" customHeight="1" thickBot="1">
      <c r="B3" s="1" t="s">
        <v>1</v>
      </c>
      <c r="C3" s="2" t="s">
        <v>2</v>
      </c>
      <c r="D3" s="3" t="s">
        <v>3</v>
      </c>
      <c r="E3" s="4" t="s">
        <v>13</v>
      </c>
      <c r="F3" s="5" t="s">
        <v>5</v>
      </c>
      <c r="G3" s="160" t="s">
        <v>4</v>
      </c>
      <c r="H3" s="161"/>
      <c r="I3" s="161"/>
      <c r="J3" s="162"/>
      <c r="K3" s="6" t="s">
        <v>7</v>
      </c>
      <c r="L3" s="4" t="s">
        <v>8</v>
      </c>
      <c r="M3" s="7" t="s">
        <v>6</v>
      </c>
      <c r="N3" s="5" t="s">
        <v>16</v>
      </c>
      <c r="O3" s="4" t="s">
        <v>17</v>
      </c>
      <c r="P3" s="4" t="s">
        <v>12</v>
      </c>
      <c r="Q3" s="8" t="s">
        <v>9</v>
      </c>
      <c r="R3" s="163" t="s">
        <v>15</v>
      </c>
      <c r="S3" s="164"/>
      <c r="V3" s="148" t="s">
        <v>209</v>
      </c>
      <c r="W3" s="148" t="s">
        <v>210</v>
      </c>
      <c r="X3" s="146" t="s">
        <v>211</v>
      </c>
    </row>
    <row r="4" spans="1:24" s="14" customFormat="1" ht="20.100000000000001" customHeight="1">
      <c r="A4" s="12" t="s">
        <v>234</v>
      </c>
      <c r="B4" s="24" t="s">
        <v>81</v>
      </c>
      <c r="C4" s="24" t="s">
        <v>82</v>
      </c>
      <c r="D4" s="25">
        <v>128</v>
      </c>
      <c r="E4" s="168">
        <v>93</v>
      </c>
      <c r="F4" s="31">
        <f>SUM(E4-70)*-20/60</f>
        <v>-7.666666666666667</v>
      </c>
      <c r="G4" s="169">
        <v>35</v>
      </c>
      <c r="H4" s="42" t="s">
        <v>10</v>
      </c>
      <c r="I4" s="170">
        <v>43</v>
      </c>
      <c r="J4" s="43" t="s">
        <v>11</v>
      </c>
      <c r="K4" s="168">
        <v>0</v>
      </c>
      <c r="L4" s="171">
        <v>1</v>
      </c>
      <c r="M4" s="15">
        <f>SUM(K4+L4)</f>
        <v>1</v>
      </c>
      <c r="N4" s="171">
        <v>0</v>
      </c>
      <c r="O4" s="171">
        <v>-2</v>
      </c>
      <c r="P4" s="171">
        <v>-7</v>
      </c>
      <c r="Q4" s="16">
        <f>SUM(F4+G4+I4/60+M4+N4+O4+P4)</f>
        <v>20.049999999999997</v>
      </c>
      <c r="R4" s="46">
        <v>73</v>
      </c>
      <c r="S4" s="47" t="s">
        <v>28</v>
      </c>
      <c r="U4" s="56"/>
      <c r="V4" s="155">
        <v>0.51388888888888895</v>
      </c>
      <c r="W4" s="155">
        <v>0.53869212962962965</v>
      </c>
      <c r="X4" s="147">
        <f>W4-V4</f>
        <v>2.4803240740740695E-2</v>
      </c>
    </row>
    <row r="5" spans="1:24" s="14" customFormat="1" ht="20.100000000000001" customHeight="1">
      <c r="A5" s="12" t="s">
        <v>235</v>
      </c>
      <c r="B5" s="22" t="s">
        <v>192</v>
      </c>
      <c r="C5" s="22" t="s">
        <v>20</v>
      </c>
      <c r="D5" s="27">
        <v>33</v>
      </c>
      <c r="E5" s="50">
        <v>109</v>
      </c>
      <c r="F5" s="32">
        <f>SUM(E5-70)*-20/60</f>
        <v>-13</v>
      </c>
      <c r="G5" s="51">
        <v>48</v>
      </c>
      <c r="H5" s="39" t="s">
        <v>10</v>
      </c>
      <c r="I5" s="52">
        <v>36</v>
      </c>
      <c r="J5" s="41" t="s">
        <v>11</v>
      </c>
      <c r="K5" s="50">
        <v>0</v>
      </c>
      <c r="L5" s="53">
        <v>1</v>
      </c>
      <c r="M5" s="10">
        <f>SUM(K5+L5)</f>
        <v>1</v>
      </c>
      <c r="N5" s="53">
        <v>0</v>
      </c>
      <c r="O5" s="53">
        <v>-2</v>
      </c>
      <c r="P5" s="53">
        <v>-7</v>
      </c>
      <c r="Q5" s="11">
        <f>SUM(F5+G5+I5/60+M5+N5+O5+P5)</f>
        <v>27.6</v>
      </c>
      <c r="R5" s="54">
        <v>75</v>
      </c>
      <c r="S5" s="55" t="s">
        <v>28</v>
      </c>
      <c r="T5" s="56"/>
      <c r="U5" s="56"/>
      <c r="V5" s="155">
        <v>0.44791666666666669</v>
      </c>
      <c r="W5" s="155">
        <v>0.48166666666666669</v>
      </c>
      <c r="X5" s="147">
        <f>W5-V5</f>
        <v>3.3750000000000002E-2</v>
      </c>
    </row>
    <row r="6" spans="1:24" s="82" customFormat="1" ht="20.100000000000001" customHeight="1">
      <c r="A6" s="12" t="s">
        <v>236</v>
      </c>
      <c r="B6" s="22" t="s">
        <v>19</v>
      </c>
      <c r="C6" s="22" t="s">
        <v>21</v>
      </c>
      <c r="D6" s="27">
        <v>10</v>
      </c>
      <c r="E6" s="20">
        <v>66</v>
      </c>
      <c r="F6" s="32">
        <f>SUM(E6-70)*-20/60</f>
        <v>1.3333333333333333</v>
      </c>
      <c r="G6" s="38">
        <v>35</v>
      </c>
      <c r="H6" s="39" t="s">
        <v>10</v>
      </c>
      <c r="I6" s="40">
        <v>38</v>
      </c>
      <c r="J6" s="41" t="s">
        <v>11</v>
      </c>
      <c r="K6" s="20">
        <v>0</v>
      </c>
      <c r="L6" s="13">
        <v>0</v>
      </c>
      <c r="M6" s="10">
        <f>SUM(K6+L6)</f>
        <v>0</v>
      </c>
      <c r="N6" s="13">
        <v>0</v>
      </c>
      <c r="O6" s="13">
        <v>-2</v>
      </c>
      <c r="P6" s="13">
        <v>-7</v>
      </c>
      <c r="Q6" s="11">
        <f>SUM(F6+G6+I6/60+M6+N6+O6+P6)</f>
        <v>27.966666666666669</v>
      </c>
      <c r="R6" s="23">
        <v>94</v>
      </c>
      <c r="S6" s="48" t="s">
        <v>28</v>
      </c>
      <c r="T6" s="14"/>
      <c r="U6" s="14"/>
      <c r="V6" s="149">
        <v>0.43055555555555558</v>
      </c>
      <c r="W6" s="149">
        <v>0.45530092592592591</v>
      </c>
      <c r="X6" s="147">
        <f>W6-V6</f>
        <v>2.4745370370370334E-2</v>
      </c>
    </row>
    <row r="7" spans="1:24" s="82" customFormat="1" ht="20.100000000000001" customHeight="1">
      <c r="A7" s="12" t="s">
        <v>237</v>
      </c>
      <c r="B7" s="22" t="s">
        <v>216</v>
      </c>
      <c r="C7" s="22" t="s">
        <v>83</v>
      </c>
      <c r="D7" s="27">
        <v>56</v>
      </c>
      <c r="E7" s="50">
        <v>98</v>
      </c>
      <c r="F7" s="32">
        <f>SUM(E7-70)*-20/60</f>
        <v>-9.3333333333333339</v>
      </c>
      <c r="G7" s="51">
        <v>45</v>
      </c>
      <c r="H7" s="39" t="s">
        <v>10</v>
      </c>
      <c r="I7" s="52">
        <v>31</v>
      </c>
      <c r="J7" s="41" t="s">
        <v>11</v>
      </c>
      <c r="K7" s="50">
        <v>2</v>
      </c>
      <c r="L7" s="53">
        <v>0</v>
      </c>
      <c r="M7" s="10">
        <f>SUM(K7+L7)</f>
        <v>2</v>
      </c>
      <c r="N7" s="53">
        <v>0</v>
      </c>
      <c r="O7" s="53">
        <v>-2</v>
      </c>
      <c r="P7" s="53">
        <v>-7</v>
      </c>
      <c r="Q7" s="11">
        <f>SUM(F7+G7+I7/60+M7+N7+O7+P7)</f>
        <v>29.18333333333333</v>
      </c>
      <c r="R7" s="54">
        <v>75</v>
      </c>
      <c r="S7" s="55" t="s">
        <v>28</v>
      </c>
      <c r="T7" s="56"/>
      <c r="U7" s="56"/>
      <c r="V7" s="155">
        <v>0.46527777777777773</v>
      </c>
      <c r="W7" s="155">
        <v>0.49688657407407405</v>
      </c>
      <c r="X7" s="147">
        <f>W7-V7</f>
        <v>3.1608796296296315E-2</v>
      </c>
    </row>
    <row r="8" spans="1:24" s="14" customFormat="1" ht="20.100000000000001" customHeight="1">
      <c r="A8" s="12" t="s">
        <v>238</v>
      </c>
      <c r="B8" s="22" t="s">
        <v>121</v>
      </c>
      <c r="C8" s="22" t="s">
        <v>20</v>
      </c>
      <c r="D8" s="27">
        <v>123</v>
      </c>
      <c r="E8" s="50">
        <v>96</v>
      </c>
      <c r="F8" s="32">
        <f>SUM(E8-70)*-20/60</f>
        <v>-8.6666666666666661</v>
      </c>
      <c r="G8" s="51">
        <v>40</v>
      </c>
      <c r="H8" s="39" t="s">
        <v>10</v>
      </c>
      <c r="I8" s="52">
        <v>22</v>
      </c>
      <c r="J8" s="41" t="s">
        <v>11</v>
      </c>
      <c r="K8" s="50">
        <v>5</v>
      </c>
      <c r="L8" s="53">
        <v>4</v>
      </c>
      <c r="M8" s="10">
        <f>SUM(K8+L8)</f>
        <v>9</v>
      </c>
      <c r="N8" s="53">
        <v>0</v>
      </c>
      <c r="O8" s="53">
        <v>-2</v>
      </c>
      <c r="P8" s="53">
        <v>-7</v>
      </c>
      <c r="Q8" s="11">
        <f>SUM(F8+G8+I8/60+M8+N8+O8+P8)</f>
        <v>31.700000000000003</v>
      </c>
      <c r="R8" s="54">
        <v>69</v>
      </c>
      <c r="S8" s="55" t="s">
        <v>28</v>
      </c>
      <c r="T8" s="56"/>
      <c r="U8" s="124"/>
      <c r="V8" s="156">
        <v>0.51041666666666663</v>
      </c>
      <c r="W8" s="156">
        <v>0.53844907407407405</v>
      </c>
      <c r="X8" s="147">
        <f>W8-V8</f>
        <v>2.8032407407407423E-2</v>
      </c>
    </row>
    <row r="9" spans="1:24" s="14" customFormat="1" ht="20.100000000000001" customHeight="1">
      <c r="A9" s="12" t="s">
        <v>239</v>
      </c>
      <c r="B9" s="22" t="s">
        <v>202</v>
      </c>
      <c r="C9" s="22" t="s">
        <v>27</v>
      </c>
      <c r="D9" s="27">
        <v>89</v>
      </c>
      <c r="E9" s="50">
        <v>96</v>
      </c>
      <c r="F9" s="32">
        <f>SUM(E9-70)*-20/60</f>
        <v>-8.6666666666666661</v>
      </c>
      <c r="G9" s="51">
        <v>39</v>
      </c>
      <c r="H9" s="39" t="s">
        <v>10</v>
      </c>
      <c r="I9" s="52">
        <v>28</v>
      </c>
      <c r="J9" s="41" t="s">
        <v>11</v>
      </c>
      <c r="K9" s="50">
        <v>3</v>
      </c>
      <c r="L9" s="53">
        <v>3</v>
      </c>
      <c r="M9" s="10">
        <f>SUM(K9+L9)</f>
        <v>6</v>
      </c>
      <c r="N9" s="53">
        <v>0</v>
      </c>
      <c r="O9" s="53">
        <v>-2</v>
      </c>
      <c r="P9" s="53">
        <v>-3</v>
      </c>
      <c r="Q9" s="11">
        <f>SUM(F9+G9+I9/60+M9+N9+O9+P9)</f>
        <v>31.799999999999997</v>
      </c>
      <c r="R9" s="54"/>
      <c r="S9" s="55" t="s">
        <v>28</v>
      </c>
      <c r="T9" s="56"/>
      <c r="U9" s="56"/>
      <c r="V9" s="155">
        <v>0.4861111111111111</v>
      </c>
      <c r="W9" s="155">
        <v>0.51351851851851849</v>
      </c>
      <c r="X9" s="158">
        <f>W9-V9</f>
        <v>2.740740740740738E-2</v>
      </c>
    </row>
    <row r="10" spans="1:24" s="14" customFormat="1" ht="20.100000000000001" customHeight="1">
      <c r="A10" s="12" t="s">
        <v>240</v>
      </c>
      <c r="B10" s="22" t="s">
        <v>124</v>
      </c>
      <c r="C10" s="22" t="s">
        <v>125</v>
      </c>
      <c r="D10" s="27">
        <v>82</v>
      </c>
      <c r="E10" s="50">
        <v>101</v>
      </c>
      <c r="F10" s="32">
        <f>SUM(E10-70)*-20/60</f>
        <v>-10.333333333333334</v>
      </c>
      <c r="G10" s="51">
        <v>36</v>
      </c>
      <c r="H10" s="39" t="s">
        <v>10</v>
      </c>
      <c r="I10" s="52">
        <v>31</v>
      </c>
      <c r="J10" s="41" t="s">
        <v>11</v>
      </c>
      <c r="K10" s="50">
        <v>5</v>
      </c>
      <c r="L10" s="53">
        <v>1</v>
      </c>
      <c r="M10" s="10">
        <f>SUM(K10+L10)</f>
        <v>6</v>
      </c>
      <c r="N10" s="53">
        <v>0</v>
      </c>
      <c r="O10" s="53"/>
      <c r="P10" s="53"/>
      <c r="Q10" s="11">
        <f>SUM(F10+G10+I10/60+M10+N10+O10+P10)</f>
        <v>32.18333333333333</v>
      </c>
      <c r="R10" s="54">
        <v>76</v>
      </c>
      <c r="S10" s="55" t="s">
        <v>28</v>
      </c>
      <c r="T10" s="56"/>
      <c r="U10" s="124"/>
      <c r="V10" s="156">
        <v>0.4826388888888889</v>
      </c>
      <c r="W10" s="156">
        <v>0.50799768518518518</v>
      </c>
      <c r="X10" s="147">
        <f>W10-V10</f>
        <v>2.5358796296296282E-2</v>
      </c>
    </row>
    <row r="11" spans="1:24" s="14" customFormat="1" ht="20.100000000000001" customHeight="1">
      <c r="A11" s="12" t="s">
        <v>241</v>
      </c>
      <c r="B11" s="22" t="s">
        <v>166</v>
      </c>
      <c r="C11" s="22" t="s">
        <v>167</v>
      </c>
      <c r="D11" s="27">
        <v>41</v>
      </c>
      <c r="E11" s="50">
        <v>111</v>
      </c>
      <c r="F11" s="32">
        <f>SUM(E11-70)*-20/60</f>
        <v>-13.666666666666666</v>
      </c>
      <c r="G11" s="51">
        <v>49</v>
      </c>
      <c r="H11" s="39" t="s">
        <v>10</v>
      </c>
      <c r="I11" s="52">
        <v>58</v>
      </c>
      <c r="J11" s="41" t="s">
        <v>11</v>
      </c>
      <c r="K11" s="50">
        <v>4</v>
      </c>
      <c r="L11" s="53">
        <v>1</v>
      </c>
      <c r="M11" s="10">
        <f>SUM(K11+L11)</f>
        <v>5</v>
      </c>
      <c r="N11" s="53">
        <v>0</v>
      </c>
      <c r="O11" s="53">
        <v>-2</v>
      </c>
      <c r="P11" s="53">
        <v>-7</v>
      </c>
      <c r="Q11" s="11">
        <f>SUM(F11+G11+I11/60+M11+N11+O11+P11)</f>
        <v>32.300000000000004</v>
      </c>
      <c r="R11" s="54">
        <v>90</v>
      </c>
      <c r="S11" s="55" t="s">
        <v>28</v>
      </c>
      <c r="T11" s="56"/>
      <c r="U11" s="124"/>
      <c r="V11" s="156">
        <v>0.4548611111111111</v>
      </c>
      <c r="W11" s="156">
        <v>0.48956018518518518</v>
      </c>
      <c r="X11" s="147">
        <f>W11-V11</f>
        <v>3.4699074074074077E-2</v>
      </c>
    </row>
    <row r="12" spans="1:24" s="14" customFormat="1" ht="20.100000000000001" customHeight="1">
      <c r="A12" s="12" t="s">
        <v>242</v>
      </c>
      <c r="B12" s="22" t="s">
        <v>76</v>
      </c>
      <c r="C12" s="22" t="s">
        <v>77</v>
      </c>
      <c r="D12" s="27">
        <v>145</v>
      </c>
      <c r="E12" s="21">
        <v>86</v>
      </c>
      <c r="F12" s="32">
        <f>SUM(E12-70)*-20/60</f>
        <v>-5.333333333333333</v>
      </c>
      <c r="G12" s="38">
        <v>37</v>
      </c>
      <c r="H12" s="39" t="s">
        <v>10</v>
      </c>
      <c r="I12" s="40">
        <v>40</v>
      </c>
      <c r="J12" s="41" t="s">
        <v>11</v>
      </c>
      <c r="K12" s="21">
        <v>1</v>
      </c>
      <c r="L12" s="12">
        <v>4</v>
      </c>
      <c r="M12" s="10">
        <f>SUM(K12+L12)</f>
        <v>5</v>
      </c>
      <c r="N12" s="12">
        <v>0</v>
      </c>
      <c r="O12" s="12">
        <v>-2</v>
      </c>
      <c r="P12" s="12">
        <v>-3</v>
      </c>
      <c r="Q12" s="11">
        <f>SUM(F12+G12+I12/60+M12+N12+O12+P12)</f>
        <v>32.333333333333336</v>
      </c>
      <c r="R12" s="23">
        <v>75</v>
      </c>
      <c r="S12" s="48" t="s">
        <v>28</v>
      </c>
      <c r="U12" s="117"/>
      <c r="V12" s="152">
        <v>0.52430555555555558</v>
      </c>
      <c r="W12" s="152">
        <v>0.55046296296296293</v>
      </c>
      <c r="X12" s="147">
        <f>W12-V12</f>
        <v>2.6157407407407351E-2</v>
      </c>
    </row>
    <row r="13" spans="1:24" s="14" customFormat="1" ht="20.100000000000001" customHeight="1">
      <c r="A13" s="12" t="s">
        <v>243</v>
      </c>
      <c r="B13" s="22" t="s">
        <v>188</v>
      </c>
      <c r="C13" s="22" t="s">
        <v>20</v>
      </c>
      <c r="D13" s="27">
        <v>11</v>
      </c>
      <c r="E13" s="50">
        <v>91</v>
      </c>
      <c r="F13" s="32">
        <f>SUM(E13-70)*-20/60</f>
        <v>-7</v>
      </c>
      <c r="G13" s="51">
        <v>45</v>
      </c>
      <c r="H13" s="39" t="s">
        <v>10</v>
      </c>
      <c r="I13" s="52">
        <v>30</v>
      </c>
      <c r="J13" s="41" t="s">
        <v>11</v>
      </c>
      <c r="K13" s="50">
        <v>1</v>
      </c>
      <c r="L13" s="53">
        <v>1</v>
      </c>
      <c r="M13" s="10">
        <f>SUM(K13+L13)</f>
        <v>2</v>
      </c>
      <c r="N13" s="53">
        <v>1</v>
      </c>
      <c r="O13" s="53">
        <v>-2</v>
      </c>
      <c r="P13" s="53">
        <v>-7</v>
      </c>
      <c r="Q13" s="11">
        <f>SUM(F13+G13+I13/60+M13+N13+O13+P13)</f>
        <v>32.5</v>
      </c>
      <c r="R13" s="54">
        <v>71</v>
      </c>
      <c r="S13" s="55" t="s">
        <v>28</v>
      </c>
      <c r="T13" s="56"/>
      <c r="V13" s="149">
        <v>0.43402777777777773</v>
      </c>
      <c r="W13" s="149">
        <v>0.46562500000000001</v>
      </c>
      <c r="X13" s="147">
        <f>W13-V13</f>
        <v>3.1597222222222276E-2</v>
      </c>
    </row>
    <row r="14" spans="1:24" s="97" customFormat="1" ht="20.100000000000001" customHeight="1">
      <c r="A14" s="12" t="s">
        <v>244</v>
      </c>
      <c r="B14" s="22" t="s">
        <v>92</v>
      </c>
      <c r="C14" s="22" t="s">
        <v>67</v>
      </c>
      <c r="D14" s="27">
        <v>106</v>
      </c>
      <c r="E14" s="50">
        <v>92</v>
      </c>
      <c r="F14" s="32">
        <f>SUM(E14-70)*-20/60</f>
        <v>-7.333333333333333</v>
      </c>
      <c r="G14" s="51">
        <v>42</v>
      </c>
      <c r="H14" s="39" t="s">
        <v>10</v>
      </c>
      <c r="I14" s="52">
        <v>33</v>
      </c>
      <c r="J14" s="41" t="s">
        <v>11</v>
      </c>
      <c r="K14" s="50">
        <v>3</v>
      </c>
      <c r="L14" s="53">
        <v>1</v>
      </c>
      <c r="M14" s="10">
        <f>SUM(K14+L14)</f>
        <v>4</v>
      </c>
      <c r="N14" s="53">
        <v>0</v>
      </c>
      <c r="O14" s="53">
        <v>-2</v>
      </c>
      <c r="P14" s="53">
        <v>-3</v>
      </c>
      <c r="Q14" s="11">
        <f>SUM(F14+G14+I14/60+M14+N14+O14+P14)</f>
        <v>34.216666666666661</v>
      </c>
      <c r="R14" s="54">
        <v>91</v>
      </c>
      <c r="S14" s="55" t="s">
        <v>28</v>
      </c>
      <c r="T14" s="56"/>
      <c r="U14" s="56"/>
      <c r="V14" s="155">
        <v>0.5</v>
      </c>
      <c r="W14" s="155">
        <v>0.52954861111111107</v>
      </c>
      <c r="X14" s="147">
        <f>W14-V14</f>
        <v>2.9548611111111067E-2</v>
      </c>
    </row>
    <row r="15" spans="1:24" s="14" customFormat="1" ht="20.100000000000001" customHeight="1">
      <c r="A15" s="12" t="s">
        <v>245</v>
      </c>
      <c r="B15" s="22" t="s">
        <v>132</v>
      </c>
      <c r="C15" s="22" t="s">
        <v>27</v>
      </c>
      <c r="D15" s="27">
        <v>139</v>
      </c>
      <c r="E15" s="50">
        <v>90</v>
      </c>
      <c r="F15" s="32">
        <f>SUM(E15-70)*-20/60</f>
        <v>-6.666666666666667</v>
      </c>
      <c r="G15" s="51">
        <v>42</v>
      </c>
      <c r="H15" s="39" t="s">
        <v>10</v>
      </c>
      <c r="I15" s="52">
        <v>0</v>
      </c>
      <c r="J15" s="41" t="s">
        <v>11</v>
      </c>
      <c r="K15" s="50">
        <v>1</v>
      </c>
      <c r="L15" s="53">
        <v>3</v>
      </c>
      <c r="M15" s="10">
        <f>SUM(K15+L15)</f>
        <v>4</v>
      </c>
      <c r="N15" s="53">
        <v>0</v>
      </c>
      <c r="O15" s="53">
        <v>-2</v>
      </c>
      <c r="P15" s="53">
        <v>-3</v>
      </c>
      <c r="Q15" s="11">
        <f>SUM(F15+G15+I15/60+M15+N15+O15+P15)</f>
        <v>34.333333333333336</v>
      </c>
      <c r="R15" s="54">
        <v>70</v>
      </c>
      <c r="S15" s="55" t="s">
        <v>28</v>
      </c>
      <c r="T15" s="56"/>
      <c r="U15" s="56"/>
      <c r="V15" s="155">
        <v>0.52083333333333337</v>
      </c>
      <c r="W15" s="155">
        <v>0.54999999999999993</v>
      </c>
      <c r="X15" s="147">
        <f>W15-V15</f>
        <v>2.9166666666666563E-2</v>
      </c>
    </row>
    <row r="16" spans="1:24" s="14" customFormat="1" ht="20.100000000000001" customHeight="1">
      <c r="A16" s="12" t="s">
        <v>246</v>
      </c>
      <c r="B16" s="22" t="s">
        <v>68</v>
      </c>
      <c r="C16" s="22" t="s">
        <v>69</v>
      </c>
      <c r="D16" s="27">
        <v>150</v>
      </c>
      <c r="E16" s="21">
        <v>82</v>
      </c>
      <c r="F16" s="32">
        <f>SUM(E16-70)*-20/60</f>
        <v>-4</v>
      </c>
      <c r="G16" s="38">
        <v>40</v>
      </c>
      <c r="H16" s="39" t="s">
        <v>10</v>
      </c>
      <c r="I16" s="40">
        <v>28</v>
      </c>
      <c r="J16" s="41" t="s">
        <v>11</v>
      </c>
      <c r="K16" s="21">
        <v>1</v>
      </c>
      <c r="L16" s="12">
        <v>2</v>
      </c>
      <c r="M16" s="10">
        <f>SUM(K16+L16)</f>
        <v>3</v>
      </c>
      <c r="N16" s="12">
        <v>0</v>
      </c>
      <c r="O16" s="12">
        <v>-2</v>
      </c>
      <c r="P16" s="12">
        <v>-3</v>
      </c>
      <c r="Q16" s="11">
        <f>SUM(F16+G16+I16/60+M16+N16+O16+P16)</f>
        <v>34.466666666666669</v>
      </c>
      <c r="R16" s="23">
        <v>78</v>
      </c>
      <c r="S16" s="48" t="s">
        <v>28</v>
      </c>
      <c r="U16" s="82"/>
      <c r="V16" s="150">
        <v>0.52777777777777779</v>
      </c>
      <c r="W16" s="150">
        <v>0.55587962962962967</v>
      </c>
      <c r="X16" s="147">
        <f>W16-V16</f>
        <v>2.8101851851851878E-2</v>
      </c>
    </row>
    <row r="17" spans="1:24" s="14" customFormat="1" ht="20.100000000000001" customHeight="1">
      <c r="A17" s="12" t="s">
        <v>247</v>
      </c>
      <c r="B17" s="22" t="s">
        <v>36</v>
      </c>
      <c r="C17" s="22" t="s">
        <v>37</v>
      </c>
      <c r="D17" s="27">
        <v>4</v>
      </c>
      <c r="E17" s="20">
        <v>127</v>
      </c>
      <c r="F17" s="32">
        <f>SUM(E17-70)*-20/60</f>
        <v>-19</v>
      </c>
      <c r="G17" s="38">
        <v>53</v>
      </c>
      <c r="H17" s="39" t="s">
        <v>10</v>
      </c>
      <c r="I17" s="40">
        <v>30</v>
      </c>
      <c r="J17" s="41" t="s">
        <v>11</v>
      </c>
      <c r="K17" s="20">
        <v>3</v>
      </c>
      <c r="L17" s="13">
        <v>2</v>
      </c>
      <c r="M17" s="10">
        <f>SUM(K17+L17)</f>
        <v>5</v>
      </c>
      <c r="N17" s="13">
        <v>0</v>
      </c>
      <c r="O17" s="13">
        <v>-2</v>
      </c>
      <c r="P17" s="13">
        <v>-3</v>
      </c>
      <c r="Q17" s="11">
        <f>SUM(F17+G17+I17/60+M17+N17+O17+P17)</f>
        <v>34.5</v>
      </c>
      <c r="R17" s="23">
        <v>73</v>
      </c>
      <c r="S17" s="48" t="s">
        <v>28</v>
      </c>
      <c r="U17" s="82"/>
      <c r="V17" s="150">
        <v>0.42708333333333331</v>
      </c>
      <c r="W17" s="150">
        <v>0.46423611111111113</v>
      </c>
      <c r="X17" s="147">
        <f>W17-V17</f>
        <v>3.7152777777777812E-2</v>
      </c>
    </row>
    <row r="18" spans="1:24" s="14" customFormat="1" ht="20.100000000000001" customHeight="1">
      <c r="A18" s="12" t="s">
        <v>248</v>
      </c>
      <c r="B18" s="22" t="s">
        <v>128</v>
      </c>
      <c r="C18" s="22" t="s">
        <v>20</v>
      </c>
      <c r="D18" s="27">
        <v>134</v>
      </c>
      <c r="E18" s="50">
        <v>91</v>
      </c>
      <c r="F18" s="32">
        <f>SUM(E18-70)*-20/60</f>
        <v>-7</v>
      </c>
      <c r="G18" s="51">
        <v>43</v>
      </c>
      <c r="H18" s="39" t="s">
        <v>10</v>
      </c>
      <c r="I18" s="52">
        <v>42</v>
      </c>
      <c r="J18" s="41" t="s">
        <v>11</v>
      </c>
      <c r="K18" s="50">
        <v>1</v>
      </c>
      <c r="L18" s="53">
        <v>2</v>
      </c>
      <c r="M18" s="10">
        <f>SUM(K18+L18)</f>
        <v>3</v>
      </c>
      <c r="N18" s="53">
        <v>0</v>
      </c>
      <c r="O18" s="53">
        <v>-2</v>
      </c>
      <c r="P18" s="53">
        <v>-3</v>
      </c>
      <c r="Q18" s="11">
        <f>SUM(F18+G18+I18/60+M18+N18+O18+P18)</f>
        <v>34.700000000000003</v>
      </c>
      <c r="R18" s="54">
        <v>93</v>
      </c>
      <c r="S18" s="55" t="s">
        <v>28</v>
      </c>
      <c r="T18" s="56"/>
      <c r="U18" s="56"/>
      <c r="V18" s="155">
        <v>0.51736111111111105</v>
      </c>
      <c r="W18" s="155">
        <v>0.54770833333333335</v>
      </c>
      <c r="X18" s="147">
        <f>W18-V18</f>
        <v>3.0347222222222303E-2</v>
      </c>
    </row>
    <row r="19" spans="1:24" s="97" customFormat="1" ht="20.100000000000001" customHeight="1">
      <c r="A19" s="12" t="s">
        <v>249</v>
      </c>
      <c r="B19" s="22" t="s">
        <v>71</v>
      </c>
      <c r="C19" s="22" t="s">
        <v>21</v>
      </c>
      <c r="D19" s="27">
        <v>111</v>
      </c>
      <c r="E19" s="21">
        <v>96</v>
      </c>
      <c r="F19" s="32">
        <f>SUM(E19-70)*-20/60</f>
        <v>-8.6666666666666661</v>
      </c>
      <c r="G19" s="38">
        <v>46</v>
      </c>
      <c r="H19" s="39" t="s">
        <v>10</v>
      </c>
      <c r="I19" s="40">
        <v>30</v>
      </c>
      <c r="J19" s="41" t="s">
        <v>11</v>
      </c>
      <c r="K19" s="21">
        <v>0</v>
      </c>
      <c r="L19" s="12">
        <v>2</v>
      </c>
      <c r="M19" s="10">
        <f>SUM(K19+L19)</f>
        <v>2</v>
      </c>
      <c r="N19" s="12">
        <v>0</v>
      </c>
      <c r="O19" s="12">
        <v>-2</v>
      </c>
      <c r="P19" s="12">
        <v>-3</v>
      </c>
      <c r="Q19" s="11">
        <f>SUM(F19+G19+I19/60+M19+N19+O19+P19)</f>
        <v>34.833333333333336</v>
      </c>
      <c r="R19" s="23">
        <v>81</v>
      </c>
      <c r="S19" s="48" t="s">
        <v>28</v>
      </c>
      <c r="T19" s="14"/>
      <c r="U19" s="14"/>
      <c r="V19" s="149">
        <v>0.50347222222222221</v>
      </c>
      <c r="W19" s="149">
        <v>0.53576388888888882</v>
      </c>
      <c r="X19" s="147">
        <f>W19-V19</f>
        <v>3.2291666666666607E-2</v>
      </c>
    </row>
    <row r="20" spans="1:24" s="14" customFormat="1" ht="20.100000000000001" customHeight="1">
      <c r="A20" s="12" t="s">
        <v>250</v>
      </c>
      <c r="B20" s="22" t="s">
        <v>26</v>
      </c>
      <c r="C20" s="22" t="s">
        <v>27</v>
      </c>
      <c r="D20" s="27">
        <v>2</v>
      </c>
      <c r="E20" s="19">
        <v>88</v>
      </c>
      <c r="F20" s="32">
        <f>SUM(E20-70)*-20/60</f>
        <v>-6</v>
      </c>
      <c r="G20" s="38">
        <v>43</v>
      </c>
      <c r="H20" s="39" t="s">
        <v>10</v>
      </c>
      <c r="I20" s="40">
        <v>7</v>
      </c>
      <c r="J20" s="41" t="s">
        <v>11</v>
      </c>
      <c r="K20" s="19">
        <v>2</v>
      </c>
      <c r="L20" s="9">
        <v>5</v>
      </c>
      <c r="M20" s="10">
        <f>SUM(K20+L20)</f>
        <v>7</v>
      </c>
      <c r="N20" s="9">
        <v>0</v>
      </c>
      <c r="O20" s="9">
        <v>-2</v>
      </c>
      <c r="P20" s="9">
        <v>-7</v>
      </c>
      <c r="Q20" s="11">
        <f>SUM(F20+G20+I20/60+M20+N20+O20+P20)</f>
        <v>35.116666666666667</v>
      </c>
      <c r="R20" s="23">
        <v>72</v>
      </c>
      <c r="S20" s="48" t="s">
        <v>28</v>
      </c>
      <c r="T20" s="66"/>
      <c r="V20" s="149">
        <v>0.42708333333333331</v>
      </c>
      <c r="W20" s="149">
        <v>0.45702546296296293</v>
      </c>
      <c r="X20" s="147">
        <f>W20-V20</f>
        <v>2.994212962962961E-2</v>
      </c>
    </row>
    <row r="21" spans="1:24" s="97" customFormat="1" ht="20.100000000000001" customHeight="1">
      <c r="A21" s="12" t="s">
        <v>251</v>
      </c>
      <c r="B21" s="22" t="s">
        <v>84</v>
      </c>
      <c r="C21" s="22" t="s">
        <v>69</v>
      </c>
      <c r="D21" s="27">
        <v>55</v>
      </c>
      <c r="E21" s="21">
        <v>112</v>
      </c>
      <c r="F21" s="32">
        <f>SUM(E21-70)*-20/60</f>
        <v>-14</v>
      </c>
      <c r="G21" s="38">
        <v>52</v>
      </c>
      <c r="H21" s="39" t="s">
        <v>10</v>
      </c>
      <c r="I21" s="40">
        <v>15</v>
      </c>
      <c r="J21" s="41" t="s">
        <v>11</v>
      </c>
      <c r="K21" s="21">
        <v>0</v>
      </c>
      <c r="L21" s="12">
        <v>2</v>
      </c>
      <c r="M21" s="10">
        <f>SUM(K21+L21)</f>
        <v>2</v>
      </c>
      <c r="N21" s="12">
        <v>0</v>
      </c>
      <c r="O21" s="12">
        <v>-2</v>
      </c>
      <c r="P21" s="12">
        <v>-3</v>
      </c>
      <c r="Q21" s="11">
        <f>SUM(F21+G21+I21/60+M21+N21+O21+P21)</f>
        <v>35.25</v>
      </c>
      <c r="R21" s="23">
        <v>75</v>
      </c>
      <c r="S21" s="48" t="s">
        <v>28</v>
      </c>
      <c r="T21"/>
      <c r="U21" s="124"/>
      <c r="V21" s="156">
        <v>0.46180555555555558</v>
      </c>
      <c r="W21" s="156">
        <v>0.49809027777777781</v>
      </c>
      <c r="X21" s="147">
        <f>W21-V21</f>
        <v>3.6284722222222232E-2</v>
      </c>
    </row>
    <row r="22" spans="1:24" s="14" customFormat="1" ht="20.100000000000001" customHeight="1">
      <c r="A22" s="12" t="s">
        <v>252</v>
      </c>
      <c r="B22" s="22" t="s">
        <v>156</v>
      </c>
      <c r="C22" s="22" t="s">
        <v>52</v>
      </c>
      <c r="D22" s="27">
        <v>138</v>
      </c>
      <c r="E22" s="50">
        <v>92</v>
      </c>
      <c r="F22" s="32">
        <f>SUM(E22-70)*-20/60</f>
        <v>-7.333333333333333</v>
      </c>
      <c r="G22" s="51">
        <v>47</v>
      </c>
      <c r="H22" s="39" t="s">
        <v>10</v>
      </c>
      <c r="I22" s="52">
        <v>39</v>
      </c>
      <c r="J22" s="41" t="s">
        <v>11</v>
      </c>
      <c r="K22" s="50">
        <v>1</v>
      </c>
      <c r="L22" s="53">
        <v>3</v>
      </c>
      <c r="M22" s="10">
        <f>SUM(K22+L22)</f>
        <v>4</v>
      </c>
      <c r="N22" s="53">
        <v>0</v>
      </c>
      <c r="O22" s="53">
        <v>-2</v>
      </c>
      <c r="P22" s="53">
        <v>-7</v>
      </c>
      <c r="Q22" s="11">
        <f>SUM(F22+G22+I22/60+M22+N22+O22+P22)</f>
        <v>35.316666666666663</v>
      </c>
      <c r="R22" s="54">
        <v>77</v>
      </c>
      <c r="S22" s="55" t="s">
        <v>28</v>
      </c>
      <c r="T22" s="56"/>
      <c r="U22" s="124"/>
      <c r="V22" s="156">
        <v>0.52083333333333337</v>
      </c>
      <c r="W22" s="156">
        <v>0.5539236111111111</v>
      </c>
      <c r="X22" s="147">
        <f>W22-V22</f>
        <v>3.3090277777777732E-2</v>
      </c>
    </row>
    <row r="23" spans="1:24" s="97" customFormat="1" ht="20.100000000000001" customHeight="1">
      <c r="A23" s="12" t="s">
        <v>253</v>
      </c>
      <c r="B23" s="22" t="s">
        <v>51</v>
      </c>
      <c r="C23" s="22" t="s">
        <v>32</v>
      </c>
      <c r="D23" s="27">
        <v>90</v>
      </c>
      <c r="E23" s="50">
        <v>82</v>
      </c>
      <c r="F23" s="32">
        <f>SUM(E23-70)*-20/60</f>
        <v>-4</v>
      </c>
      <c r="G23" s="51">
        <v>41</v>
      </c>
      <c r="H23" s="39" t="s">
        <v>10</v>
      </c>
      <c r="I23" s="52">
        <v>30</v>
      </c>
      <c r="J23" s="41" t="s">
        <v>11</v>
      </c>
      <c r="K23" s="50">
        <v>0</v>
      </c>
      <c r="L23" s="53">
        <v>0</v>
      </c>
      <c r="M23" s="10">
        <f>SUM(K23+L23)</f>
        <v>0</v>
      </c>
      <c r="N23" s="53">
        <v>0</v>
      </c>
      <c r="O23" s="53">
        <v>-2</v>
      </c>
      <c r="P23" s="53"/>
      <c r="Q23" s="11">
        <f>SUM(F23+G23+I23/60+M23+N23+O23+P23)</f>
        <v>35.5</v>
      </c>
      <c r="R23" s="54">
        <v>74</v>
      </c>
      <c r="S23" s="55" t="s">
        <v>28</v>
      </c>
      <c r="T23" s="56"/>
      <c r="U23" s="56"/>
      <c r="V23" s="155">
        <v>0.4861111111111111</v>
      </c>
      <c r="W23" s="155">
        <v>0.51493055555555556</v>
      </c>
      <c r="X23" s="147">
        <f>W23-V23</f>
        <v>2.8819444444444453E-2</v>
      </c>
    </row>
    <row r="24" spans="1:24" s="14" customFormat="1" ht="20.100000000000001" customHeight="1">
      <c r="A24" s="12" t="s">
        <v>254</v>
      </c>
      <c r="B24" s="22" t="s">
        <v>76</v>
      </c>
      <c r="C24" s="22" t="s">
        <v>35</v>
      </c>
      <c r="D24" s="27">
        <v>107</v>
      </c>
      <c r="E24" s="50">
        <v>86</v>
      </c>
      <c r="F24" s="32">
        <f>SUM(E24-70)*-20/60</f>
        <v>-5.333333333333333</v>
      </c>
      <c r="G24" s="51">
        <v>45</v>
      </c>
      <c r="H24" s="39" t="s">
        <v>10</v>
      </c>
      <c r="I24" s="52">
        <v>17</v>
      </c>
      <c r="J24" s="41" t="s">
        <v>11</v>
      </c>
      <c r="K24" s="50">
        <v>0</v>
      </c>
      <c r="L24" s="53">
        <v>1</v>
      </c>
      <c r="M24" s="10">
        <f>SUM(K24+L24)</f>
        <v>1</v>
      </c>
      <c r="N24" s="53">
        <v>0</v>
      </c>
      <c r="O24" s="53">
        <v>-2</v>
      </c>
      <c r="P24" s="53">
        <v>-3</v>
      </c>
      <c r="Q24" s="11">
        <f>SUM(F24+G24+I24/60+M24+N24+O24+P24)</f>
        <v>35.949999999999996</v>
      </c>
      <c r="R24" s="54">
        <v>73</v>
      </c>
      <c r="S24" s="55" t="s">
        <v>28</v>
      </c>
      <c r="T24" s="56"/>
      <c r="U24" s="56"/>
      <c r="V24" s="155">
        <v>0.5</v>
      </c>
      <c r="W24" s="155">
        <v>0.53144675925925922</v>
      </c>
      <c r="X24" s="147">
        <f>W24-V24</f>
        <v>3.1446759259259216E-2</v>
      </c>
    </row>
    <row r="25" spans="1:24" s="14" customFormat="1" ht="20.100000000000001" customHeight="1">
      <c r="A25" s="12" t="s">
        <v>255</v>
      </c>
      <c r="B25" s="22" t="s">
        <v>72</v>
      </c>
      <c r="C25" s="22" t="s">
        <v>67</v>
      </c>
      <c r="D25" s="27">
        <v>66</v>
      </c>
      <c r="E25" s="21">
        <v>83</v>
      </c>
      <c r="F25" s="32">
        <f>SUM(E25-70)*-20/60</f>
        <v>-4.333333333333333</v>
      </c>
      <c r="G25" s="38">
        <v>38</v>
      </c>
      <c r="H25" s="39" t="s">
        <v>10</v>
      </c>
      <c r="I25" s="40">
        <v>23</v>
      </c>
      <c r="J25" s="41" t="s">
        <v>11</v>
      </c>
      <c r="K25" s="21">
        <v>5</v>
      </c>
      <c r="L25" s="12">
        <v>2</v>
      </c>
      <c r="M25" s="10">
        <f>SUM(K25+L25)</f>
        <v>7</v>
      </c>
      <c r="N25" s="12">
        <v>0</v>
      </c>
      <c r="O25" s="12">
        <v>-2</v>
      </c>
      <c r="P25" s="12">
        <v>-3</v>
      </c>
      <c r="Q25" s="11">
        <f>SUM(F25+G25+I25/60+M25+N25+O25+P25)</f>
        <v>36.049999999999997</v>
      </c>
      <c r="R25" s="23">
        <v>85</v>
      </c>
      <c r="S25" s="48" t="s">
        <v>28</v>
      </c>
      <c r="V25" s="149">
        <v>0.47222222222222227</v>
      </c>
      <c r="W25" s="149">
        <v>0.49887731481481484</v>
      </c>
      <c r="X25" s="147">
        <f>W25-V25</f>
        <v>2.6655092592592577E-2</v>
      </c>
    </row>
    <row r="26" spans="1:24" s="97" customFormat="1" ht="20.100000000000001" customHeight="1">
      <c r="A26" s="12" t="s">
        <v>256</v>
      </c>
      <c r="B26" s="22" t="s">
        <v>169</v>
      </c>
      <c r="C26" s="22" t="s">
        <v>27</v>
      </c>
      <c r="D26" s="27">
        <v>40</v>
      </c>
      <c r="E26" s="50">
        <v>73</v>
      </c>
      <c r="F26" s="32">
        <f>SUM(E26-70)*-20/60</f>
        <v>-1</v>
      </c>
      <c r="G26" s="51">
        <v>40</v>
      </c>
      <c r="H26" s="39" t="s">
        <v>10</v>
      </c>
      <c r="I26" s="52">
        <v>7</v>
      </c>
      <c r="J26" s="41" t="s">
        <v>11</v>
      </c>
      <c r="K26" s="50">
        <v>2</v>
      </c>
      <c r="L26" s="53">
        <v>0</v>
      </c>
      <c r="M26" s="10">
        <f>SUM(K26+L26)</f>
        <v>2</v>
      </c>
      <c r="N26" s="53">
        <v>0</v>
      </c>
      <c r="O26" s="53">
        <v>-2</v>
      </c>
      <c r="P26" s="53">
        <v>-3</v>
      </c>
      <c r="Q26" s="11">
        <f>SUM(F26+G26+I26/60+M26+N26+O26+P26)</f>
        <v>36.116666666666667</v>
      </c>
      <c r="R26" s="54">
        <v>87</v>
      </c>
      <c r="S26" s="55" t="s">
        <v>28</v>
      </c>
      <c r="T26" s="56"/>
      <c r="U26" s="124"/>
      <c r="V26" s="156">
        <v>0.4513888888888889</v>
      </c>
      <c r="W26" s="156">
        <v>0.47924768518518518</v>
      </c>
      <c r="X26" s="147">
        <f>W26-V26</f>
        <v>2.7858796296296284E-2</v>
      </c>
    </row>
    <row r="27" spans="1:24" s="14" customFormat="1" ht="20.100000000000001" customHeight="1">
      <c r="A27" s="12" t="s">
        <v>257</v>
      </c>
      <c r="B27" s="22" t="s">
        <v>41</v>
      </c>
      <c r="C27" s="22" t="s">
        <v>42</v>
      </c>
      <c r="D27" s="27">
        <v>8</v>
      </c>
      <c r="E27" s="20">
        <v>80</v>
      </c>
      <c r="F27" s="32">
        <f>SUM(E27-70)*-20/60</f>
        <v>-3.3333333333333335</v>
      </c>
      <c r="G27" s="38">
        <v>39</v>
      </c>
      <c r="H27" s="39" t="s">
        <v>10</v>
      </c>
      <c r="I27" s="40">
        <v>10</v>
      </c>
      <c r="J27" s="41" t="s">
        <v>11</v>
      </c>
      <c r="K27" s="20">
        <v>1</v>
      </c>
      <c r="L27" s="13">
        <v>5</v>
      </c>
      <c r="M27" s="10">
        <f>SUM(K27+L27)</f>
        <v>6</v>
      </c>
      <c r="N27" s="13">
        <v>0</v>
      </c>
      <c r="O27" s="13">
        <v>-2</v>
      </c>
      <c r="P27" s="13">
        <v>-3</v>
      </c>
      <c r="Q27" s="11">
        <f>SUM(F27+G27+I27/60+M27+N27+O27+P27)</f>
        <v>36.833333333333329</v>
      </c>
      <c r="R27" s="23">
        <v>81</v>
      </c>
      <c r="S27" s="48" t="s">
        <v>28</v>
      </c>
      <c r="V27" s="149">
        <v>0.43055555555555558</v>
      </c>
      <c r="W27" s="149">
        <v>0.45775462962962959</v>
      </c>
      <c r="X27" s="147">
        <f>W27-V27</f>
        <v>2.7199074074074014E-2</v>
      </c>
    </row>
    <row r="28" spans="1:24" s="82" customFormat="1" ht="20.100000000000001" customHeight="1">
      <c r="A28" s="12" t="s">
        <v>258</v>
      </c>
      <c r="B28" s="22" t="s">
        <v>227</v>
      </c>
      <c r="C28" s="22" t="s">
        <v>40</v>
      </c>
      <c r="D28" s="27">
        <v>147</v>
      </c>
      <c r="E28" s="50">
        <v>82</v>
      </c>
      <c r="F28" s="32">
        <f>SUM(E28-70)*-20/60</f>
        <v>-4</v>
      </c>
      <c r="G28" s="51">
        <v>40</v>
      </c>
      <c r="H28" s="39" t="s">
        <v>10</v>
      </c>
      <c r="I28" s="52">
        <v>0</v>
      </c>
      <c r="J28" s="41" t="s">
        <v>11</v>
      </c>
      <c r="K28" s="50">
        <v>1</v>
      </c>
      <c r="L28" s="53">
        <v>2</v>
      </c>
      <c r="M28" s="10">
        <f>SUM(K28+L28)</f>
        <v>3</v>
      </c>
      <c r="N28" s="53">
        <v>0</v>
      </c>
      <c r="O28" s="53">
        <v>-2</v>
      </c>
      <c r="P28" s="53"/>
      <c r="Q28" s="11">
        <f>SUM(F28+G28+I28/60+M28+N28+O28+P28)</f>
        <v>37</v>
      </c>
      <c r="R28" s="54">
        <v>97</v>
      </c>
      <c r="S28" s="55" t="s">
        <v>28</v>
      </c>
      <c r="T28" s="56"/>
      <c r="U28" s="56"/>
      <c r="V28" s="155">
        <v>0.52777777777777779</v>
      </c>
      <c r="W28" s="155">
        <v>0.55555555555555558</v>
      </c>
      <c r="X28" s="147">
        <f>W28-V28</f>
        <v>2.777777777777779E-2</v>
      </c>
    </row>
    <row r="29" spans="1:24" s="82" customFormat="1" ht="20.100000000000001" customHeight="1">
      <c r="A29" s="12" t="s">
        <v>259</v>
      </c>
      <c r="B29" s="22" t="s">
        <v>140</v>
      </c>
      <c r="C29" s="22" t="s">
        <v>37</v>
      </c>
      <c r="D29" s="27">
        <v>1</v>
      </c>
      <c r="E29" s="50">
        <v>76</v>
      </c>
      <c r="F29" s="32">
        <f>SUM(E29-70)*-20/60</f>
        <v>-2</v>
      </c>
      <c r="G29" s="51">
        <v>39</v>
      </c>
      <c r="H29" s="39" t="s">
        <v>10</v>
      </c>
      <c r="I29" s="52">
        <v>28</v>
      </c>
      <c r="J29" s="41" t="s">
        <v>11</v>
      </c>
      <c r="K29" s="50">
        <v>0</v>
      </c>
      <c r="L29" s="53">
        <v>3</v>
      </c>
      <c r="M29" s="10">
        <f>SUM(K29+L29)</f>
        <v>3</v>
      </c>
      <c r="N29" s="53">
        <v>0</v>
      </c>
      <c r="O29" s="53">
        <v>0</v>
      </c>
      <c r="P29" s="53">
        <v>-3</v>
      </c>
      <c r="Q29" s="11">
        <f>SUM(F29+G29+I29/60+M29+N29+O29+P29)</f>
        <v>37.466666666666669</v>
      </c>
      <c r="R29" s="54">
        <v>79</v>
      </c>
      <c r="S29" s="55" t="s">
        <v>28</v>
      </c>
      <c r="T29" s="56"/>
      <c r="U29" s="131"/>
      <c r="V29" s="154">
        <v>0.42708333333333331</v>
      </c>
      <c r="W29" s="154">
        <v>0.45449074074074075</v>
      </c>
      <c r="X29" s="147">
        <f>W29-V29</f>
        <v>2.7407407407407436E-2</v>
      </c>
    </row>
    <row r="30" spans="1:24" s="82" customFormat="1" ht="20.100000000000001" customHeight="1">
      <c r="A30" s="12" t="s">
        <v>260</v>
      </c>
      <c r="B30" s="22" t="s">
        <v>56</v>
      </c>
      <c r="C30" s="22" t="s">
        <v>57</v>
      </c>
      <c r="D30" s="27">
        <v>70</v>
      </c>
      <c r="E30" s="21">
        <v>88</v>
      </c>
      <c r="F30" s="32">
        <f>SUM(E30-70)*-20/60</f>
        <v>-6</v>
      </c>
      <c r="G30" s="38">
        <v>48</v>
      </c>
      <c r="H30" s="39" t="s">
        <v>10</v>
      </c>
      <c r="I30" s="40">
        <v>49</v>
      </c>
      <c r="J30" s="41" t="s">
        <v>11</v>
      </c>
      <c r="K30" s="21">
        <v>2</v>
      </c>
      <c r="L30" s="12">
        <v>2</v>
      </c>
      <c r="M30" s="10">
        <f>SUM(K30+L30)</f>
        <v>4</v>
      </c>
      <c r="N30" s="12">
        <v>0</v>
      </c>
      <c r="O30" s="12">
        <v>-2</v>
      </c>
      <c r="P30" s="12">
        <v>-7</v>
      </c>
      <c r="Q30" s="11">
        <f>SUM(F30+G30+I30/60+M30+N30+O30+P30)</f>
        <v>37.81666666666667</v>
      </c>
      <c r="R30" s="23">
        <v>71</v>
      </c>
      <c r="S30" s="48" t="s">
        <v>28</v>
      </c>
      <c r="T30" s="14"/>
      <c r="U30" s="14"/>
      <c r="V30" s="149">
        <v>0.47222222222222227</v>
      </c>
      <c r="W30" s="149">
        <v>0.50612268518518522</v>
      </c>
      <c r="X30" s="147">
        <f>W30-V30</f>
        <v>3.3900462962962952E-2</v>
      </c>
    </row>
    <row r="31" spans="1:24" s="14" customFormat="1" ht="20.100000000000001" customHeight="1">
      <c r="A31" s="12" t="s">
        <v>261</v>
      </c>
      <c r="B31" s="22" t="s">
        <v>203</v>
      </c>
      <c r="C31" s="22" t="s">
        <v>46</v>
      </c>
      <c r="D31" s="27">
        <v>92</v>
      </c>
      <c r="E31" s="50">
        <v>76</v>
      </c>
      <c r="F31" s="32">
        <f>SUM(E31-70)*-20/60</f>
        <v>-2</v>
      </c>
      <c r="G31" s="51">
        <v>41</v>
      </c>
      <c r="H31" s="39" t="s">
        <v>10</v>
      </c>
      <c r="I31" s="52">
        <v>0</v>
      </c>
      <c r="J31" s="41" t="s">
        <v>11</v>
      </c>
      <c r="K31" s="50">
        <v>0</v>
      </c>
      <c r="L31" s="53">
        <v>2</v>
      </c>
      <c r="M31" s="10">
        <f>SUM(K31+L31)</f>
        <v>2</v>
      </c>
      <c r="N31" s="53">
        <v>0</v>
      </c>
      <c r="O31" s="53"/>
      <c r="P31" s="53">
        <v>-3</v>
      </c>
      <c r="Q31" s="11">
        <f>SUM(F31+G31+I31/60+M31+N31+O31+P31)</f>
        <v>38</v>
      </c>
      <c r="R31" s="54"/>
      <c r="S31" s="55" t="s">
        <v>28</v>
      </c>
      <c r="T31" s="56"/>
      <c r="U31" s="56"/>
      <c r="V31" s="155">
        <v>0.48958333333333331</v>
      </c>
      <c r="W31" s="155">
        <v>0.5180555555555556</v>
      </c>
      <c r="X31" s="147">
        <f>W31-V31</f>
        <v>2.8472222222222288E-2</v>
      </c>
    </row>
    <row r="32" spans="1:24" s="14" customFormat="1" ht="20.100000000000001" customHeight="1">
      <c r="A32" s="12" t="s">
        <v>262</v>
      </c>
      <c r="B32" s="22" t="s">
        <v>227</v>
      </c>
      <c r="C32" s="22" t="s">
        <v>27</v>
      </c>
      <c r="D32" s="27">
        <v>69</v>
      </c>
      <c r="E32" s="50">
        <v>87</v>
      </c>
      <c r="F32" s="32">
        <f>SUM(E32-70)*-20/60</f>
        <v>-5.666666666666667</v>
      </c>
      <c r="G32" s="51">
        <v>46</v>
      </c>
      <c r="H32" s="39" t="s">
        <v>10</v>
      </c>
      <c r="I32" s="52">
        <v>11</v>
      </c>
      <c r="J32" s="41" t="s">
        <v>11</v>
      </c>
      <c r="K32" s="50">
        <v>1</v>
      </c>
      <c r="L32" s="53">
        <v>2</v>
      </c>
      <c r="M32" s="10">
        <f>SUM(K32+L32)</f>
        <v>3</v>
      </c>
      <c r="N32" s="53">
        <v>0</v>
      </c>
      <c r="O32" s="53">
        <v>-2</v>
      </c>
      <c r="P32" s="53">
        <v>-3</v>
      </c>
      <c r="Q32" s="11">
        <f>SUM(F32+G32+I32/60+M32+N32+O32+P32)</f>
        <v>38.516666666666666</v>
      </c>
      <c r="R32" s="54">
        <v>69</v>
      </c>
      <c r="S32" s="55" t="s">
        <v>28</v>
      </c>
      <c r="T32" s="56"/>
      <c r="U32" s="56"/>
      <c r="V32" s="155">
        <v>0.47222222222222227</v>
      </c>
      <c r="W32" s="155">
        <v>0.50429398148148141</v>
      </c>
      <c r="X32" s="147">
        <f>W32-V32</f>
        <v>3.2071759259259147E-2</v>
      </c>
    </row>
    <row r="33" spans="1:24" s="14" customFormat="1" ht="20.100000000000001" customHeight="1">
      <c r="A33" s="12" t="s">
        <v>263</v>
      </c>
      <c r="B33" s="104" t="s">
        <v>217</v>
      </c>
      <c r="C33" s="104" t="s">
        <v>54</v>
      </c>
      <c r="D33" s="105">
        <v>68</v>
      </c>
      <c r="E33" s="125">
        <v>67</v>
      </c>
      <c r="F33" s="107">
        <f>SUM(E33-70)*-20/60</f>
        <v>1</v>
      </c>
      <c r="G33" s="126">
        <v>43</v>
      </c>
      <c r="H33" s="109" t="s">
        <v>10</v>
      </c>
      <c r="I33" s="127">
        <v>0</v>
      </c>
      <c r="J33" s="111" t="s">
        <v>11</v>
      </c>
      <c r="K33" s="125">
        <v>0</v>
      </c>
      <c r="L33" s="128">
        <v>4</v>
      </c>
      <c r="M33" s="113">
        <f>SUM(K33+L33)</f>
        <v>4</v>
      </c>
      <c r="N33" s="128">
        <v>0</v>
      </c>
      <c r="O33" s="128">
        <v>-2</v>
      </c>
      <c r="P33" s="128">
        <v>-7</v>
      </c>
      <c r="Q33" s="114">
        <f>SUM(F33+G33+I33/60+M33+N33+O33+P33)</f>
        <v>39</v>
      </c>
      <c r="R33" s="129">
        <v>99</v>
      </c>
      <c r="S33" s="130" t="s">
        <v>38</v>
      </c>
      <c r="T33" s="131"/>
      <c r="U33" s="131"/>
      <c r="V33" s="154">
        <v>0.47222222222222227</v>
      </c>
      <c r="W33" s="154">
        <v>0.50208333333333333</v>
      </c>
      <c r="X33" s="158">
        <f>W33-V33</f>
        <v>2.9861111111111061E-2</v>
      </c>
    </row>
    <row r="34" spans="1:24" s="14" customFormat="1" ht="20.100000000000001" customHeight="1">
      <c r="A34" s="12" t="s">
        <v>264</v>
      </c>
      <c r="B34" s="22" t="s">
        <v>201</v>
      </c>
      <c r="C34" s="22" t="s">
        <v>40</v>
      </c>
      <c r="D34" s="27">
        <v>91</v>
      </c>
      <c r="E34" s="50">
        <v>78</v>
      </c>
      <c r="F34" s="32">
        <f>SUM(E34-70)*-20/60</f>
        <v>-2.6666666666666665</v>
      </c>
      <c r="G34" s="51">
        <v>41</v>
      </c>
      <c r="H34" s="39" t="s">
        <v>10</v>
      </c>
      <c r="I34" s="52">
        <v>44</v>
      </c>
      <c r="J34" s="41" t="s">
        <v>11</v>
      </c>
      <c r="K34" s="50">
        <v>3</v>
      </c>
      <c r="L34" s="53">
        <v>2</v>
      </c>
      <c r="M34" s="10">
        <f>SUM(K34+L34)</f>
        <v>5</v>
      </c>
      <c r="N34" s="53">
        <v>0</v>
      </c>
      <c r="O34" s="53">
        <v>-2</v>
      </c>
      <c r="P34" s="53">
        <v>-3</v>
      </c>
      <c r="Q34" s="11">
        <f>SUM(F34+G34+I34/60+M34+N34+O34+P34)</f>
        <v>39.06666666666667</v>
      </c>
      <c r="R34" s="54">
        <v>95</v>
      </c>
      <c r="S34" s="55" t="s">
        <v>28</v>
      </c>
      <c r="T34" s="56"/>
      <c r="U34" s="56"/>
      <c r="V34" s="155">
        <v>0.48958333333333331</v>
      </c>
      <c r="W34" s="155">
        <v>0.51856481481481487</v>
      </c>
      <c r="X34" s="147">
        <f>W34-V34</f>
        <v>2.8981481481481552E-2</v>
      </c>
    </row>
    <row r="35" spans="1:24" s="14" customFormat="1" ht="20.100000000000001" customHeight="1">
      <c r="A35" s="12" t="s">
        <v>265</v>
      </c>
      <c r="B35" s="22" t="s">
        <v>31</v>
      </c>
      <c r="C35" s="22" t="s">
        <v>33</v>
      </c>
      <c r="D35" s="27">
        <v>152</v>
      </c>
      <c r="E35" s="20">
        <v>89</v>
      </c>
      <c r="F35" s="32">
        <f>SUM(E35-70)*-20/60</f>
        <v>-6.333333333333333</v>
      </c>
      <c r="G35" s="38">
        <v>41</v>
      </c>
      <c r="H35" s="39" t="s">
        <v>10</v>
      </c>
      <c r="I35" s="40">
        <v>46</v>
      </c>
      <c r="J35" s="41" t="s">
        <v>11</v>
      </c>
      <c r="K35" s="20">
        <v>2</v>
      </c>
      <c r="L35" s="13">
        <v>4</v>
      </c>
      <c r="M35" s="10">
        <f>SUM(K35+L35)</f>
        <v>6</v>
      </c>
      <c r="N35" s="13">
        <v>0</v>
      </c>
      <c r="O35" s="13">
        <v>-2</v>
      </c>
      <c r="P35" s="13"/>
      <c r="Q35" s="11">
        <f>SUM(F35+G35+I35/60+M35+N35+O35+P35)</f>
        <v>39.43333333333333</v>
      </c>
      <c r="R35" s="23">
        <v>92</v>
      </c>
      <c r="S35" s="48" t="s">
        <v>28</v>
      </c>
      <c r="V35" s="149">
        <v>0.53125</v>
      </c>
      <c r="W35" s="149">
        <v>0.56025462962962969</v>
      </c>
      <c r="X35" s="147">
        <f>W35-V35</f>
        <v>2.9004629629629686E-2</v>
      </c>
    </row>
    <row r="36" spans="1:24" s="14" customFormat="1" ht="20.100000000000001" customHeight="1">
      <c r="A36" s="12" t="s">
        <v>266</v>
      </c>
      <c r="B36" s="22" t="s">
        <v>226</v>
      </c>
      <c r="C36" s="22" t="s">
        <v>33</v>
      </c>
      <c r="D36" s="27">
        <v>141</v>
      </c>
      <c r="E36" s="50">
        <v>93</v>
      </c>
      <c r="F36" s="32">
        <f>SUM(E36-70)*-20/60</f>
        <v>-7.666666666666667</v>
      </c>
      <c r="G36" s="51">
        <v>46</v>
      </c>
      <c r="H36" s="39" t="s">
        <v>10</v>
      </c>
      <c r="I36" s="52">
        <v>20</v>
      </c>
      <c r="J36" s="41" t="s">
        <v>11</v>
      </c>
      <c r="K36" s="50">
        <v>3</v>
      </c>
      <c r="L36" s="53">
        <v>3</v>
      </c>
      <c r="M36" s="10">
        <f>SUM(K36+L36)</f>
        <v>6</v>
      </c>
      <c r="N36" s="53">
        <v>0</v>
      </c>
      <c r="O36" s="53">
        <v>-2</v>
      </c>
      <c r="P36" s="53">
        <v>-3</v>
      </c>
      <c r="Q36" s="11">
        <f>SUM(F36+G36+I36/60+M36+N36+O36+P36)</f>
        <v>39.666666666666671</v>
      </c>
      <c r="R36" s="54">
        <v>76</v>
      </c>
      <c r="S36" s="55" t="s">
        <v>28</v>
      </c>
      <c r="T36" s="56"/>
      <c r="U36" s="56"/>
      <c r="V36" s="155">
        <v>0.52430555555555558</v>
      </c>
      <c r="W36" s="155">
        <v>0.55648148148148147</v>
      </c>
      <c r="X36" s="147">
        <f>W36-V36</f>
        <v>3.2175925925925886E-2</v>
      </c>
    </row>
    <row r="37" spans="1:24" s="14" customFormat="1" ht="20.100000000000001" customHeight="1">
      <c r="A37" s="12" t="s">
        <v>267</v>
      </c>
      <c r="B37" s="22" t="s">
        <v>31</v>
      </c>
      <c r="C37" s="22" t="s">
        <v>32</v>
      </c>
      <c r="D37" s="27">
        <v>151</v>
      </c>
      <c r="E37" s="20">
        <v>87</v>
      </c>
      <c r="F37" s="32">
        <f>SUM(E37-70)*-20/60</f>
        <v>-5.666666666666667</v>
      </c>
      <c r="G37" s="38">
        <v>38</v>
      </c>
      <c r="H37" s="39" t="s">
        <v>10</v>
      </c>
      <c r="I37" s="40">
        <v>26</v>
      </c>
      <c r="J37" s="41" t="s">
        <v>11</v>
      </c>
      <c r="K37" s="20">
        <v>5</v>
      </c>
      <c r="L37" s="13">
        <v>4</v>
      </c>
      <c r="M37" s="10">
        <f>SUM(K37+L37)</f>
        <v>9</v>
      </c>
      <c r="N37" s="13">
        <v>0</v>
      </c>
      <c r="O37" s="13">
        <v>-2</v>
      </c>
      <c r="P37" s="13"/>
      <c r="Q37" s="11">
        <f>SUM(F37+G37+I37/60+M37+N37+O37+P37)</f>
        <v>39.766666666666666</v>
      </c>
      <c r="R37" s="23">
        <v>90</v>
      </c>
      <c r="S37" s="48" t="s">
        <v>28</v>
      </c>
      <c r="V37" s="149">
        <v>0.53125</v>
      </c>
      <c r="W37" s="149">
        <v>0.55793981481481481</v>
      </c>
      <c r="X37" s="147">
        <f>W37-V37</f>
        <v>2.6689814814814805E-2</v>
      </c>
    </row>
    <row r="38" spans="1:24" s="14" customFormat="1" ht="20.100000000000001" customHeight="1">
      <c r="A38" s="12" t="s">
        <v>268</v>
      </c>
      <c r="B38" s="22" t="s">
        <v>163</v>
      </c>
      <c r="C38" s="22" t="s">
        <v>164</v>
      </c>
      <c r="D38" s="27">
        <v>23</v>
      </c>
      <c r="E38" s="50">
        <v>112</v>
      </c>
      <c r="F38" s="32">
        <f>SUM(E38-70)*-20/60</f>
        <v>-14</v>
      </c>
      <c r="G38" s="51">
        <v>59</v>
      </c>
      <c r="H38" s="39" t="s">
        <v>10</v>
      </c>
      <c r="I38" s="52">
        <v>10</v>
      </c>
      <c r="J38" s="41" t="s">
        <v>11</v>
      </c>
      <c r="K38" s="50">
        <v>1</v>
      </c>
      <c r="L38" s="53">
        <v>3</v>
      </c>
      <c r="M38" s="10">
        <f>SUM(K38+L38)</f>
        <v>4</v>
      </c>
      <c r="N38" s="53">
        <v>0</v>
      </c>
      <c r="O38" s="53">
        <v>-2</v>
      </c>
      <c r="P38" s="53">
        <v>-7</v>
      </c>
      <c r="Q38" s="11">
        <f>SUM(F38+G38+I38/60+M38+N38+O38+P38)</f>
        <v>40.166666666666664</v>
      </c>
      <c r="R38" s="54">
        <v>78</v>
      </c>
      <c r="S38" s="55" t="s">
        <v>28</v>
      </c>
      <c r="T38" s="56"/>
      <c r="U38" s="56"/>
      <c r="V38" s="155">
        <v>0.44097222222222227</v>
      </c>
      <c r="W38" s="155">
        <v>0.48206018518518517</v>
      </c>
      <c r="X38" s="147">
        <f>W38-V38</f>
        <v>4.108796296296291E-2</v>
      </c>
    </row>
    <row r="39" spans="1:24" s="14" customFormat="1" ht="20.100000000000001" customHeight="1">
      <c r="A39" s="12" t="s">
        <v>269</v>
      </c>
      <c r="B39" s="178" t="s">
        <v>133</v>
      </c>
      <c r="C39" s="22" t="s">
        <v>27</v>
      </c>
      <c r="D39" s="27">
        <v>144</v>
      </c>
      <c r="E39" s="50">
        <v>99</v>
      </c>
      <c r="F39" s="32">
        <f>SUM(E39-70)*-20/60</f>
        <v>-9.6666666666666661</v>
      </c>
      <c r="G39" s="51">
        <v>49</v>
      </c>
      <c r="H39" s="39" t="s">
        <v>10</v>
      </c>
      <c r="I39" s="52">
        <v>26</v>
      </c>
      <c r="J39" s="41" t="s">
        <v>11</v>
      </c>
      <c r="K39" s="50">
        <v>2</v>
      </c>
      <c r="L39" s="53">
        <v>1</v>
      </c>
      <c r="M39" s="10">
        <f>SUM(K39+L39)</f>
        <v>3</v>
      </c>
      <c r="N39" s="53">
        <v>0</v>
      </c>
      <c r="O39" s="53">
        <v>-2</v>
      </c>
      <c r="P39" s="53"/>
      <c r="Q39" s="11">
        <f>SUM(F39+G39+I39/60+M39+N39+O39+P39)</f>
        <v>40.766666666666666</v>
      </c>
      <c r="R39" s="54">
        <v>81</v>
      </c>
      <c r="S39" s="55" t="s">
        <v>28</v>
      </c>
      <c r="T39" s="56"/>
      <c r="U39" s="56"/>
      <c r="V39" s="155">
        <v>0.52430555555555558</v>
      </c>
      <c r="W39" s="155">
        <v>0.55863425925925925</v>
      </c>
      <c r="X39" s="147">
        <f>W39-V39</f>
        <v>3.4328703703703667E-2</v>
      </c>
    </row>
    <row r="40" spans="1:24" s="14" customFormat="1" ht="20.100000000000001" customHeight="1">
      <c r="A40" s="12" t="s">
        <v>270</v>
      </c>
      <c r="B40" s="22" t="s">
        <v>153</v>
      </c>
      <c r="C40" s="22" t="s">
        <v>27</v>
      </c>
      <c r="D40" s="27">
        <v>74</v>
      </c>
      <c r="E40" s="50">
        <v>88</v>
      </c>
      <c r="F40" s="32">
        <f>SUM(E40-70)*-20/60</f>
        <v>-6</v>
      </c>
      <c r="G40" s="51">
        <v>51</v>
      </c>
      <c r="H40" s="39" t="s">
        <v>10</v>
      </c>
      <c r="I40" s="52">
        <v>47</v>
      </c>
      <c r="J40" s="41" t="s">
        <v>11</v>
      </c>
      <c r="K40" s="50">
        <v>1</v>
      </c>
      <c r="L40" s="53">
        <v>3</v>
      </c>
      <c r="M40" s="10">
        <f>SUM(K40+L40)</f>
        <v>4</v>
      </c>
      <c r="N40" s="53">
        <v>0</v>
      </c>
      <c r="O40" s="53">
        <v>-2</v>
      </c>
      <c r="P40" s="53">
        <v>-7</v>
      </c>
      <c r="Q40" s="11">
        <f>SUM(F40+G40+I40/60+M40+N40+O40+P40)</f>
        <v>40.783333333333331</v>
      </c>
      <c r="R40" s="54">
        <v>65</v>
      </c>
      <c r="S40" s="55" t="s">
        <v>28</v>
      </c>
      <c r="T40" s="56"/>
      <c r="U40" s="124"/>
      <c r="V40" s="156">
        <v>0.47569444444444442</v>
      </c>
      <c r="W40" s="156">
        <v>0.51165509259259256</v>
      </c>
      <c r="X40" s="147">
        <f>W40-V40</f>
        <v>3.5960648148148144E-2</v>
      </c>
    </row>
    <row r="41" spans="1:24" s="82" customFormat="1" ht="20.100000000000001" customHeight="1">
      <c r="A41" s="12" t="s">
        <v>271</v>
      </c>
      <c r="B41" s="22" t="s">
        <v>134</v>
      </c>
      <c r="C41" s="22" t="s">
        <v>135</v>
      </c>
      <c r="D41" s="27">
        <v>54</v>
      </c>
      <c r="E41" s="50">
        <v>93</v>
      </c>
      <c r="F41" s="32">
        <f>SUM(E41-70)*-20/60</f>
        <v>-7.666666666666667</v>
      </c>
      <c r="G41" s="51">
        <v>47</v>
      </c>
      <c r="H41" s="39" t="s">
        <v>10</v>
      </c>
      <c r="I41" s="52">
        <v>27</v>
      </c>
      <c r="J41" s="41" t="s">
        <v>11</v>
      </c>
      <c r="K41" s="50">
        <v>5</v>
      </c>
      <c r="L41" s="53">
        <v>5</v>
      </c>
      <c r="M41" s="10">
        <f>SUM(K41+L41)</f>
        <v>10</v>
      </c>
      <c r="N41" s="53">
        <v>0</v>
      </c>
      <c r="O41" s="53">
        <v>-2</v>
      </c>
      <c r="P41" s="53">
        <v>-7</v>
      </c>
      <c r="Q41" s="11">
        <f>SUM(F41+G41+I41/60+M41+N41+O41+P41)</f>
        <v>40.783333333333339</v>
      </c>
      <c r="R41" s="54">
        <v>86</v>
      </c>
      <c r="S41" s="55" t="s">
        <v>28</v>
      </c>
      <c r="T41" s="56"/>
      <c r="U41" s="124"/>
      <c r="V41" s="156">
        <v>0.46180555555555558</v>
      </c>
      <c r="W41" s="156">
        <v>0.49475694444444446</v>
      </c>
      <c r="X41" s="147">
        <f>W41-V41</f>
        <v>3.2951388888888877E-2</v>
      </c>
    </row>
    <row r="42" spans="1:24" s="82" customFormat="1" ht="20.100000000000001" customHeight="1">
      <c r="A42" s="12" t="s">
        <v>272</v>
      </c>
      <c r="B42" s="134" t="s">
        <v>217</v>
      </c>
      <c r="C42" s="22" t="s">
        <v>27</v>
      </c>
      <c r="D42" s="27">
        <v>67</v>
      </c>
      <c r="E42" s="50">
        <v>86</v>
      </c>
      <c r="F42" s="32">
        <f>SUM(E42-70)*-20/60</f>
        <v>-5.333333333333333</v>
      </c>
      <c r="G42" s="51">
        <v>46</v>
      </c>
      <c r="H42" s="39" t="s">
        <v>10</v>
      </c>
      <c r="I42" s="52">
        <v>11</v>
      </c>
      <c r="J42" s="41" t="s">
        <v>11</v>
      </c>
      <c r="K42" s="50">
        <v>3</v>
      </c>
      <c r="L42" s="53">
        <v>2</v>
      </c>
      <c r="M42" s="10">
        <f>SUM(K42+L42)</f>
        <v>5</v>
      </c>
      <c r="N42" s="53">
        <v>0</v>
      </c>
      <c r="O42" s="53">
        <v>-2</v>
      </c>
      <c r="P42" s="53">
        <v>-3</v>
      </c>
      <c r="Q42" s="11">
        <f>SUM(F42+G42+I42/60+M42+N42+O42+P42)</f>
        <v>40.849999999999994</v>
      </c>
      <c r="R42" s="54">
        <v>73</v>
      </c>
      <c r="S42" s="55" t="s">
        <v>28</v>
      </c>
      <c r="T42" s="56"/>
      <c r="U42" s="56"/>
      <c r="V42" s="155">
        <v>0.47222222222222227</v>
      </c>
      <c r="W42" s="155">
        <v>0.50429398148148141</v>
      </c>
      <c r="X42" s="147">
        <f>W42-V42</f>
        <v>3.2071759259259147E-2</v>
      </c>
    </row>
    <row r="43" spans="1:24" s="14" customFormat="1" ht="20.100000000000001" customHeight="1">
      <c r="A43" s="12" t="s">
        <v>273</v>
      </c>
      <c r="B43" s="22" t="s">
        <v>53</v>
      </c>
      <c r="C43" s="22" t="s">
        <v>20</v>
      </c>
      <c r="D43" s="27">
        <v>103</v>
      </c>
      <c r="E43" s="50">
        <v>76</v>
      </c>
      <c r="F43" s="32">
        <f>SUM(E43-70)*-20/60</f>
        <v>-2</v>
      </c>
      <c r="G43" s="51">
        <v>41</v>
      </c>
      <c r="H43" s="39" t="s">
        <v>10</v>
      </c>
      <c r="I43" s="52">
        <v>54</v>
      </c>
      <c r="J43" s="41" t="s">
        <v>11</v>
      </c>
      <c r="K43" s="50">
        <v>0</v>
      </c>
      <c r="L43" s="53">
        <v>3</v>
      </c>
      <c r="M43" s="10">
        <f>SUM(K43+L43)</f>
        <v>3</v>
      </c>
      <c r="N43" s="53">
        <v>0</v>
      </c>
      <c r="O43" s="53">
        <v>-2</v>
      </c>
      <c r="P43" s="53"/>
      <c r="Q43" s="11">
        <f>SUM(F43+G43+I43/60+M43+N43+O43+P43)</f>
        <v>40.9</v>
      </c>
      <c r="R43" s="54">
        <v>70</v>
      </c>
      <c r="S43" s="55" t="s">
        <v>28</v>
      </c>
      <c r="T43" s="56"/>
      <c r="U43" s="124"/>
      <c r="V43" s="156">
        <v>0.49652777777777773</v>
      </c>
      <c r="W43" s="156">
        <v>0.52562500000000001</v>
      </c>
      <c r="X43" s="147">
        <f>W43-V43</f>
        <v>2.9097222222222274E-2</v>
      </c>
    </row>
    <row r="44" spans="1:24" s="14" customFormat="1" ht="20.100000000000001" customHeight="1">
      <c r="A44" s="12" t="s">
        <v>274</v>
      </c>
      <c r="B44" s="22" t="s">
        <v>157</v>
      </c>
      <c r="C44" s="22" t="s">
        <v>158</v>
      </c>
      <c r="D44" s="27">
        <v>49</v>
      </c>
      <c r="E44" s="50">
        <v>86</v>
      </c>
      <c r="F44" s="32">
        <f>SUM(E44-70)*-20/60</f>
        <v>-5.333333333333333</v>
      </c>
      <c r="G44" s="51">
        <v>46</v>
      </c>
      <c r="H44" s="39" t="s">
        <v>10</v>
      </c>
      <c r="I44" s="52">
        <v>16</v>
      </c>
      <c r="J44" s="41" t="s">
        <v>11</v>
      </c>
      <c r="K44" s="50">
        <v>4</v>
      </c>
      <c r="L44" s="53">
        <v>1</v>
      </c>
      <c r="M44" s="10">
        <f>SUM(K44+L44)</f>
        <v>5</v>
      </c>
      <c r="N44" s="53">
        <v>0</v>
      </c>
      <c r="O44" s="53">
        <v>-2</v>
      </c>
      <c r="P44" s="53">
        <v>-3</v>
      </c>
      <c r="Q44" s="11">
        <f>SUM(F44+G44+I44/60+M44+N44+O44+P44)</f>
        <v>40.93333333333333</v>
      </c>
      <c r="R44" s="54">
        <v>63</v>
      </c>
      <c r="S44" s="55" t="s">
        <v>28</v>
      </c>
      <c r="T44" s="56"/>
      <c r="U44" s="56"/>
      <c r="V44" s="155">
        <v>0.45833333333333331</v>
      </c>
      <c r="W44" s="155">
        <v>0.49046296296296293</v>
      </c>
      <c r="X44" s="147">
        <f>W44-V44</f>
        <v>3.2129629629629619E-2</v>
      </c>
    </row>
    <row r="45" spans="1:24" ht="20.100000000000001" customHeight="1">
      <c r="A45" s="12" t="s">
        <v>275</v>
      </c>
      <c r="B45" s="22" t="s">
        <v>73</v>
      </c>
      <c r="C45" s="22" t="s">
        <v>74</v>
      </c>
      <c r="D45" s="27">
        <v>112</v>
      </c>
      <c r="E45" s="21">
        <v>83</v>
      </c>
      <c r="F45" s="32">
        <f>SUM(E45-70)*-20/60</f>
        <v>-4.333333333333333</v>
      </c>
      <c r="G45" s="38">
        <v>40</v>
      </c>
      <c r="H45" s="39" t="s">
        <v>10</v>
      </c>
      <c r="I45" s="40">
        <v>17</v>
      </c>
      <c r="J45" s="41" t="s">
        <v>11</v>
      </c>
      <c r="K45" s="21">
        <v>5</v>
      </c>
      <c r="L45" s="12">
        <v>1</v>
      </c>
      <c r="M45" s="10">
        <f>SUM(K45+L45)</f>
        <v>6</v>
      </c>
      <c r="N45" s="12">
        <v>1</v>
      </c>
      <c r="O45" s="12">
        <v>-2</v>
      </c>
      <c r="P45" s="12"/>
      <c r="Q45" s="11">
        <f>SUM(F45+G45+I45/60+M45+N45+O45+P45)</f>
        <v>40.949999999999996</v>
      </c>
      <c r="R45" s="23">
        <v>79</v>
      </c>
      <c r="S45" s="48" t="s">
        <v>28</v>
      </c>
      <c r="T45" s="14"/>
      <c r="V45" s="148">
        <v>0.50347222222222221</v>
      </c>
      <c r="W45" s="148">
        <v>0.53144675925925922</v>
      </c>
      <c r="X45" s="147">
        <f>W45-V45</f>
        <v>2.7974537037037006E-2</v>
      </c>
    </row>
    <row r="46" spans="1:24" s="117" customFormat="1" ht="20.100000000000001" customHeight="1">
      <c r="A46" s="12" t="s">
        <v>276</v>
      </c>
      <c r="B46" s="134" t="s">
        <v>213</v>
      </c>
      <c r="C46" s="134" t="s">
        <v>22</v>
      </c>
      <c r="D46" s="135">
        <v>27</v>
      </c>
      <c r="E46" s="136">
        <v>81</v>
      </c>
      <c r="F46" s="32">
        <f>SUM(E46-70)*-20/60</f>
        <v>-3.6666666666666665</v>
      </c>
      <c r="G46" s="137">
        <v>47</v>
      </c>
      <c r="H46" s="39" t="s">
        <v>10</v>
      </c>
      <c r="I46" s="138">
        <v>54</v>
      </c>
      <c r="J46" s="41" t="s">
        <v>11</v>
      </c>
      <c r="K46" s="136">
        <v>0</v>
      </c>
      <c r="L46" s="139">
        <v>2</v>
      </c>
      <c r="M46" s="10">
        <f>SUM(K46+L46)</f>
        <v>2</v>
      </c>
      <c r="N46" s="139">
        <v>0</v>
      </c>
      <c r="O46" s="139">
        <v>-2</v>
      </c>
      <c r="P46" s="139">
        <v>-3</v>
      </c>
      <c r="Q46" s="140">
        <f>SUM(F46+G46+I46/60+M46+N46+O46+P46)</f>
        <v>41.233333333333334</v>
      </c>
      <c r="R46" s="141">
        <v>70</v>
      </c>
      <c r="S46" s="142" t="s">
        <v>28</v>
      </c>
      <c r="T46" s="143"/>
      <c r="U46" s="143"/>
      <c r="V46" s="157">
        <v>0.44444444444444442</v>
      </c>
      <c r="W46" s="157">
        <v>0.47770833333333335</v>
      </c>
      <c r="X46" s="172">
        <f>W46-V46</f>
        <v>3.3263888888888926E-2</v>
      </c>
    </row>
    <row r="47" spans="1:24" s="117" customFormat="1" ht="20.100000000000001" customHeight="1">
      <c r="A47" s="12" t="s">
        <v>277</v>
      </c>
      <c r="B47" s="22" t="s">
        <v>175</v>
      </c>
      <c r="C47" s="22" t="s">
        <v>131</v>
      </c>
      <c r="D47" s="27">
        <v>114</v>
      </c>
      <c r="E47" s="50">
        <v>95</v>
      </c>
      <c r="F47" s="32">
        <f>SUM(E47-70)*-20/60</f>
        <v>-8.3333333333333339</v>
      </c>
      <c r="G47" s="51">
        <v>50</v>
      </c>
      <c r="H47" s="39" t="s">
        <v>10</v>
      </c>
      <c r="I47" s="52">
        <v>44</v>
      </c>
      <c r="J47" s="41" t="s">
        <v>11</v>
      </c>
      <c r="K47" s="50">
        <v>0</v>
      </c>
      <c r="L47" s="53">
        <v>4</v>
      </c>
      <c r="M47" s="10">
        <f>SUM(K47+L47)</f>
        <v>4</v>
      </c>
      <c r="N47" s="53">
        <v>0</v>
      </c>
      <c r="O47" s="53">
        <v>-2</v>
      </c>
      <c r="P47" s="53">
        <v>-3</v>
      </c>
      <c r="Q47" s="11">
        <f>SUM(F47+G47+I47/60+M47+N47+O47+P47)</f>
        <v>41.4</v>
      </c>
      <c r="R47" s="54">
        <v>90</v>
      </c>
      <c r="S47" s="55" t="s">
        <v>28</v>
      </c>
      <c r="T47" s="56"/>
      <c r="U47" s="56"/>
      <c r="V47" s="155">
        <v>0.50347222222222221</v>
      </c>
      <c r="W47" s="155">
        <v>0.53870370370370368</v>
      </c>
      <c r="X47" s="147">
        <f>W47-V47</f>
        <v>3.5231481481481475E-2</v>
      </c>
    </row>
    <row r="48" spans="1:24" s="102" customFormat="1" ht="20.100000000000001" customHeight="1">
      <c r="A48" s="12" t="s">
        <v>278</v>
      </c>
      <c r="B48" s="22" t="s">
        <v>19</v>
      </c>
      <c r="C48" s="22" t="s">
        <v>22</v>
      </c>
      <c r="D48" s="27">
        <v>22</v>
      </c>
      <c r="E48" s="20">
        <v>82</v>
      </c>
      <c r="F48" s="32">
        <f>SUM(E48-70)*-20/60</f>
        <v>-4</v>
      </c>
      <c r="G48" s="38">
        <v>41</v>
      </c>
      <c r="H48" s="39" t="s">
        <v>10</v>
      </c>
      <c r="I48" s="40">
        <v>27</v>
      </c>
      <c r="J48" s="41" t="s">
        <v>11</v>
      </c>
      <c r="K48" s="20">
        <v>3</v>
      </c>
      <c r="L48" s="13">
        <v>1</v>
      </c>
      <c r="M48" s="10">
        <f>SUM(K48+L48)</f>
        <v>4</v>
      </c>
      <c r="N48" s="13">
        <v>0</v>
      </c>
      <c r="O48" s="13"/>
      <c r="P48" s="13"/>
      <c r="Q48" s="11">
        <f>SUM(F48+G48+I48/60+M48+N48+O48+P48)</f>
        <v>41.45</v>
      </c>
      <c r="R48" s="23">
        <v>90</v>
      </c>
      <c r="S48" s="48" t="s">
        <v>28</v>
      </c>
      <c r="T48" s="14"/>
      <c r="U48" s="14"/>
      <c r="V48" s="149">
        <v>0.44097222222222227</v>
      </c>
      <c r="W48" s="149">
        <v>0.46975694444444444</v>
      </c>
      <c r="X48" s="147">
        <f>W48-V48</f>
        <v>2.878472222222217E-2</v>
      </c>
    </row>
    <row r="49" spans="1:24" s="131" customFormat="1" ht="20.100000000000001" customHeight="1">
      <c r="A49" s="12" t="s">
        <v>279</v>
      </c>
      <c r="B49" s="22" t="s">
        <v>183</v>
      </c>
      <c r="C49" s="22" t="s">
        <v>32</v>
      </c>
      <c r="D49" s="27">
        <v>72</v>
      </c>
      <c r="E49" s="50">
        <v>102</v>
      </c>
      <c r="F49" s="32">
        <f>SUM(E49-70)*-20/60</f>
        <v>-10.666666666666666</v>
      </c>
      <c r="G49" s="51">
        <v>48</v>
      </c>
      <c r="H49" s="39" t="s">
        <v>10</v>
      </c>
      <c r="I49" s="52">
        <v>15</v>
      </c>
      <c r="J49" s="41" t="s">
        <v>11</v>
      </c>
      <c r="K49" s="50">
        <v>5</v>
      </c>
      <c r="L49" s="53">
        <v>3</v>
      </c>
      <c r="M49" s="10">
        <f>SUM(K49+L49)</f>
        <v>8</v>
      </c>
      <c r="N49" s="53">
        <v>1</v>
      </c>
      <c r="O49" s="53">
        <v>-2</v>
      </c>
      <c r="P49" s="53">
        <v>-3</v>
      </c>
      <c r="Q49" s="11">
        <f>SUM(F49+G49+I49/60+M49+N49+O49+P49)</f>
        <v>41.583333333333336</v>
      </c>
      <c r="R49" s="54">
        <v>89</v>
      </c>
      <c r="S49" s="55" t="s">
        <v>28</v>
      </c>
      <c r="T49" s="56"/>
      <c r="U49" s="14"/>
      <c r="V49" s="149">
        <v>0.47569444444444442</v>
      </c>
      <c r="W49" s="149">
        <v>0.50920138888888888</v>
      </c>
      <c r="X49" s="147">
        <f>W49-V49</f>
        <v>3.3506944444444464E-2</v>
      </c>
    </row>
    <row r="50" spans="1:24" s="56" customFormat="1" ht="20.100000000000001" customHeight="1">
      <c r="A50" s="12" t="s">
        <v>280</v>
      </c>
      <c r="B50" s="22" t="s">
        <v>39</v>
      </c>
      <c r="C50" s="22" t="s">
        <v>40</v>
      </c>
      <c r="D50" s="27">
        <v>149</v>
      </c>
      <c r="E50" s="20">
        <v>106</v>
      </c>
      <c r="F50" s="32">
        <f>SUM(E50-70)*-20/60</f>
        <v>-12</v>
      </c>
      <c r="G50" s="38">
        <v>56</v>
      </c>
      <c r="H50" s="39" t="s">
        <v>10</v>
      </c>
      <c r="I50" s="40">
        <v>17</v>
      </c>
      <c r="J50" s="41" t="s">
        <v>11</v>
      </c>
      <c r="K50" s="20">
        <v>4</v>
      </c>
      <c r="L50" s="13">
        <v>3</v>
      </c>
      <c r="M50" s="10">
        <f>SUM(K50+L50)</f>
        <v>7</v>
      </c>
      <c r="N50" s="13">
        <v>0</v>
      </c>
      <c r="O50" s="13">
        <v>-2</v>
      </c>
      <c r="P50" s="13">
        <v>-7</v>
      </c>
      <c r="Q50" s="11">
        <f>SUM(F50+G50+I50/60+M50+N50+O50+P50)</f>
        <v>42.283333333333331</v>
      </c>
      <c r="R50" s="23">
        <v>90</v>
      </c>
      <c r="S50" s="48" t="s">
        <v>28</v>
      </c>
      <c r="T50" s="14"/>
      <c r="U50" s="97"/>
      <c r="V50" s="151">
        <v>0.52777777777777779</v>
      </c>
      <c r="W50" s="151">
        <v>0.56686342592592587</v>
      </c>
      <c r="X50" s="147">
        <f>W50-V50</f>
        <v>3.9085648148148078E-2</v>
      </c>
    </row>
    <row r="51" spans="1:24" s="56" customFormat="1" ht="20.100000000000001" customHeight="1">
      <c r="A51" s="12" t="s">
        <v>281</v>
      </c>
      <c r="B51" s="22" t="s">
        <v>65</v>
      </c>
      <c r="C51" s="22" t="s">
        <v>64</v>
      </c>
      <c r="D51" s="27">
        <v>113</v>
      </c>
      <c r="E51" s="21">
        <v>91</v>
      </c>
      <c r="F51" s="32">
        <f>SUM(E51-70)*-20/60</f>
        <v>-7</v>
      </c>
      <c r="G51" s="38">
        <v>44</v>
      </c>
      <c r="H51" s="39" t="s">
        <v>10</v>
      </c>
      <c r="I51" s="40">
        <v>23</v>
      </c>
      <c r="J51" s="41" t="s">
        <v>11</v>
      </c>
      <c r="K51" s="21">
        <v>5</v>
      </c>
      <c r="L51" s="12">
        <v>5</v>
      </c>
      <c r="M51" s="10">
        <f>SUM(K51+L51)</f>
        <v>10</v>
      </c>
      <c r="N51" s="12">
        <v>0</v>
      </c>
      <c r="O51" s="12">
        <v>-2</v>
      </c>
      <c r="P51" s="12">
        <v>-3</v>
      </c>
      <c r="Q51" s="11">
        <f>SUM(F51+G51+I51/60+M51+N51+O51+P51)</f>
        <v>42.383333333333333</v>
      </c>
      <c r="R51" s="23">
        <v>80</v>
      </c>
      <c r="S51" s="48" t="s">
        <v>28</v>
      </c>
      <c r="T51" s="14"/>
      <c r="U51" s="14"/>
      <c r="V51" s="149">
        <v>0.50347222222222221</v>
      </c>
      <c r="W51" s="149">
        <v>0.53429398148148144</v>
      </c>
      <c r="X51" s="147">
        <f>W51-V51</f>
        <v>3.0821759259259229E-2</v>
      </c>
    </row>
    <row r="52" spans="1:24" s="124" customFormat="1" ht="20.100000000000001" customHeight="1">
      <c r="A52" s="12" t="s">
        <v>282</v>
      </c>
      <c r="B52" s="22" t="s">
        <v>212</v>
      </c>
      <c r="C52" s="22" t="s">
        <v>44</v>
      </c>
      <c r="D52" s="27">
        <v>105</v>
      </c>
      <c r="E52" s="50">
        <v>81</v>
      </c>
      <c r="F52" s="32">
        <f>SUM(E52-70)*-20/60</f>
        <v>-3.6666666666666665</v>
      </c>
      <c r="G52" s="51">
        <v>46</v>
      </c>
      <c r="H52" s="39" t="s">
        <v>10</v>
      </c>
      <c r="I52" s="52">
        <v>25</v>
      </c>
      <c r="J52" s="41" t="s">
        <v>11</v>
      </c>
      <c r="K52" s="50">
        <v>0</v>
      </c>
      <c r="L52" s="53">
        <v>2</v>
      </c>
      <c r="M52" s="10">
        <f>SUM(K52+L52)</f>
        <v>2</v>
      </c>
      <c r="N52" s="53">
        <v>0</v>
      </c>
      <c r="O52" s="53">
        <v>-2</v>
      </c>
      <c r="P52" s="53"/>
      <c r="Q52" s="11">
        <f>SUM(F52+G52+I52/60+M52+N52+O52+P52)</f>
        <v>42.75</v>
      </c>
      <c r="R52" s="54"/>
      <c r="S52" s="55" t="s">
        <v>28</v>
      </c>
      <c r="T52" s="56"/>
      <c r="U52" s="56"/>
      <c r="V52" s="155">
        <v>0.49652777777777773</v>
      </c>
      <c r="W52" s="155">
        <v>0.52876157407407409</v>
      </c>
      <c r="X52" s="147">
        <f>W52-V52</f>
        <v>3.2233796296296358E-2</v>
      </c>
    </row>
    <row r="53" spans="1:24" s="131" customFormat="1" ht="20.100000000000001" customHeight="1">
      <c r="A53" s="12" t="s">
        <v>283</v>
      </c>
      <c r="B53" s="22" t="s">
        <v>43</v>
      </c>
      <c r="C53" s="22" t="s">
        <v>27</v>
      </c>
      <c r="D53" s="27">
        <v>5</v>
      </c>
      <c r="E53" s="20">
        <v>91</v>
      </c>
      <c r="F53" s="32">
        <f>SUM(E53-70)*-20/60</f>
        <v>-7</v>
      </c>
      <c r="G53" s="38">
        <v>49</v>
      </c>
      <c r="H53" s="39" t="s">
        <v>10</v>
      </c>
      <c r="I53" s="40">
        <v>9</v>
      </c>
      <c r="J53" s="41" t="s">
        <v>11</v>
      </c>
      <c r="K53" s="20">
        <v>2</v>
      </c>
      <c r="L53" s="13">
        <v>4</v>
      </c>
      <c r="M53" s="10">
        <f>SUM(K53+L53)</f>
        <v>6</v>
      </c>
      <c r="N53" s="13">
        <v>0</v>
      </c>
      <c r="O53" s="13">
        <v>-2</v>
      </c>
      <c r="P53" s="13">
        <v>-3</v>
      </c>
      <c r="Q53" s="11">
        <f>SUM(F53+G53+I53/60+M53+N53+O53+P53)</f>
        <v>43.15</v>
      </c>
      <c r="R53" s="23">
        <v>74</v>
      </c>
      <c r="S53" s="48" t="s">
        <v>28</v>
      </c>
      <c r="T53" s="14"/>
      <c r="U53" s="82"/>
      <c r="V53" s="150">
        <v>0.42708333333333331</v>
      </c>
      <c r="W53" s="150">
        <v>0.46121527777777777</v>
      </c>
      <c r="X53" s="147">
        <f>W53-V53</f>
        <v>3.4131944444444451E-2</v>
      </c>
    </row>
    <row r="54" spans="1:24" s="56" customFormat="1" ht="20.100000000000001" customHeight="1">
      <c r="A54" s="12" t="s">
        <v>284</v>
      </c>
      <c r="B54" s="134" t="s">
        <v>214</v>
      </c>
      <c r="C54" s="22" t="s">
        <v>20</v>
      </c>
      <c r="D54" s="27">
        <v>53</v>
      </c>
      <c r="E54" s="50">
        <v>86</v>
      </c>
      <c r="F54" s="32">
        <f>SUM(E54-70)*-20/60</f>
        <v>-5.333333333333333</v>
      </c>
      <c r="G54" s="51">
        <v>54</v>
      </c>
      <c r="H54" s="39" t="s">
        <v>10</v>
      </c>
      <c r="I54" s="52">
        <v>30</v>
      </c>
      <c r="J54" s="41" t="s">
        <v>11</v>
      </c>
      <c r="K54" s="50">
        <v>1</v>
      </c>
      <c r="L54" s="53">
        <v>2</v>
      </c>
      <c r="M54" s="10">
        <f>SUM(K54+L54)</f>
        <v>3</v>
      </c>
      <c r="N54" s="53">
        <v>0</v>
      </c>
      <c r="O54" s="53">
        <v>-2</v>
      </c>
      <c r="P54" s="53">
        <v>-7</v>
      </c>
      <c r="Q54" s="11">
        <f>SUM(F54+G54+I54/60+M54+N54+O54+P54)</f>
        <v>43.166666666666664</v>
      </c>
      <c r="R54" s="54">
        <v>87</v>
      </c>
      <c r="S54" s="55" t="s">
        <v>28</v>
      </c>
      <c r="U54" s="124"/>
      <c r="V54" s="156">
        <v>0.46180555555555558</v>
      </c>
      <c r="W54" s="156">
        <v>0.49965277777777778</v>
      </c>
      <c r="X54" s="147">
        <f>W54-V54</f>
        <v>3.7847222222222199E-2</v>
      </c>
    </row>
    <row r="55" spans="1:24" s="56" customFormat="1" ht="20.100000000000001" customHeight="1">
      <c r="A55" s="12" t="s">
        <v>285</v>
      </c>
      <c r="B55" s="22" t="s">
        <v>70</v>
      </c>
      <c r="C55" s="22" t="s">
        <v>69</v>
      </c>
      <c r="D55" s="27">
        <v>135</v>
      </c>
      <c r="E55" s="21">
        <v>88</v>
      </c>
      <c r="F55" s="32">
        <f>SUM(E55-70)*-20/60</f>
        <v>-6</v>
      </c>
      <c r="G55" s="38">
        <v>42</v>
      </c>
      <c r="H55" s="39" t="s">
        <v>10</v>
      </c>
      <c r="I55" s="40">
        <v>17</v>
      </c>
      <c r="J55" s="41" t="s">
        <v>11</v>
      </c>
      <c r="K55" s="21">
        <v>5</v>
      </c>
      <c r="L55" s="12">
        <v>4</v>
      </c>
      <c r="M55" s="10">
        <f>SUM(K55+L55)</f>
        <v>9</v>
      </c>
      <c r="N55" s="12">
        <v>0</v>
      </c>
      <c r="O55" s="12">
        <v>-2</v>
      </c>
      <c r="P55" s="12"/>
      <c r="Q55" s="11">
        <f>SUM(F55+G55+I55/60+M55+N55+O55+P55)</f>
        <v>43.283333333333331</v>
      </c>
      <c r="R55" s="23">
        <v>93</v>
      </c>
      <c r="S55" s="48" t="s">
        <v>28</v>
      </c>
      <c r="T55" s="14"/>
      <c r="U55" s="82"/>
      <c r="V55" s="150">
        <v>0.51736111111111105</v>
      </c>
      <c r="W55" s="150">
        <v>0.54672453703703705</v>
      </c>
      <c r="X55" s="147">
        <f>W55-V55</f>
        <v>2.9363425925926001E-2</v>
      </c>
    </row>
    <row r="56" spans="1:24" s="56" customFormat="1" ht="20.100000000000001" customHeight="1">
      <c r="A56" s="12" t="s">
        <v>286</v>
      </c>
      <c r="B56" s="22" t="s">
        <v>228</v>
      </c>
      <c r="C56" s="22" t="s">
        <v>69</v>
      </c>
      <c r="D56" s="27">
        <v>148</v>
      </c>
      <c r="E56" s="50">
        <v>85</v>
      </c>
      <c r="F56" s="32">
        <f>SUM(E56-70)*-20/60</f>
        <v>-5</v>
      </c>
      <c r="G56" s="51">
        <v>47</v>
      </c>
      <c r="H56" s="39" t="s">
        <v>10</v>
      </c>
      <c r="I56" s="52">
        <v>23</v>
      </c>
      <c r="J56" s="41" t="s">
        <v>11</v>
      </c>
      <c r="K56" s="50">
        <v>2</v>
      </c>
      <c r="L56" s="53">
        <v>4</v>
      </c>
      <c r="M56" s="10">
        <f>SUM(K56+L56)</f>
        <v>6</v>
      </c>
      <c r="N56" s="53">
        <v>0</v>
      </c>
      <c r="O56" s="53">
        <v>-2</v>
      </c>
      <c r="P56" s="53">
        <v>-3</v>
      </c>
      <c r="Q56" s="11">
        <f>SUM(F56+G56+I56/60+M56+N56+O56+P56)</f>
        <v>43.383333333333333</v>
      </c>
      <c r="R56" s="54">
        <v>79</v>
      </c>
      <c r="S56" s="55" t="s">
        <v>28</v>
      </c>
      <c r="V56" s="155">
        <v>0.52777777777777779</v>
      </c>
      <c r="W56" s="155">
        <v>0.56068287037037035</v>
      </c>
      <c r="X56" s="147">
        <f>W56-V56</f>
        <v>3.2905092592592555E-2</v>
      </c>
    </row>
    <row r="57" spans="1:24" s="56" customFormat="1" ht="20.100000000000001" customHeight="1">
      <c r="A57" s="12" t="s">
        <v>287</v>
      </c>
      <c r="B57" s="22" t="s">
        <v>66</v>
      </c>
      <c r="C57" s="22" t="s">
        <v>67</v>
      </c>
      <c r="D57" s="27">
        <v>136</v>
      </c>
      <c r="E57" s="21">
        <v>67</v>
      </c>
      <c r="F57" s="32">
        <f>SUM(E57-70)*-20/60</f>
        <v>1</v>
      </c>
      <c r="G57" s="38">
        <v>40</v>
      </c>
      <c r="H57" s="39" t="s">
        <v>10</v>
      </c>
      <c r="I57" s="40">
        <v>45</v>
      </c>
      <c r="J57" s="41" t="s">
        <v>11</v>
      </c>
      <c r="K57" s="21">
        <v>2</v>
      </c>
      <c r="L57" s="12">
        <v>2</v>
      </c>
      <c r="M57" s="10">
        <f>SUM(K57+L57)</f>
        <v>4</v>
      </c>
      <c r="N57" s="12">
        <v>0</v>
      </c>
      <c r="O57" s="12">
        <v>-2</v>
      </c>
      <c r="P57" s="12"/>
      <c r="Q57" s="11">
        <f>SUM(F57+G57+I57/60+M57+N57+O57+P57)</f>
        <v>43.75</v>
      </c>
      <c r="R57" s="23">
        <v>89</v>
      </c>
      <c r="S57" s="48" t="s">
        <v>28</v>
      </c>
      <c r="T57" s="14"/>
      <c r="U57" s="14"/>
      <c r="V57" s="149">
        <v>0.52083333333333337</v>
      </c>
      <c r="W57" s="149">
        <v>0.54913194444444446</v>
      </c>
      <c r="X57" s="147">
        <f>W57-V57</f>
        <v>2.8298611111111094E-2</v>
      </c>
    </row>
    <row r="58" spans="1:24" s="56" customFormat="1" ht="20.100000000000001" customHeight="1">
      <c r="A58" s="12" t="s">
        <v>288</v>
      </c>
      <c r="B58" s="22" t="s">
        <v>146</v>
      </c>
      <c r="C58" s="22" t="s">
        <v>33</v>
      </c>
      <c r="D58" s="27">
        <v>121</v>
      </c>
      <c r="E58" s="50">
        <v>86</v>
      </c>
      <c r="F58" s="32">
        <f>SUM(E58-70)*-20/60</f>
        <v>-5.333333333333333</v>
      </c>
      <c r="G58" s="51">
        <v>50</v>
      </c>
      <c r="H58" s="39" t="s">
        <v>10</v>
      </c>
      <c r="I58" s="52">
        <v>8</v>
      </c>
      <c r="J58" s="41" t="s">
        <v>11</v>
      </c>
      <c r="K58" s="50">
        <v>3</v>
      </c>
      <c r="L58" s="53">
        <v>1</v>
      </c>
      <c r="M58" s="10">
        <f>SUM(K58+L58)</f>
        <v>4</v>
      </c>
      <c r="N58" s="53">
        <v>0</v>
      </c>
      <c r="O58" s="53">
        <v>-2</v>
      </c>
      <c r="P58" s="53">
        <v>-3</v>
      </c>
      <c r="Q58" s="11">
        <f>SUM(F58+G58+I58/60+M58+N58+O58+P58)</f>
        <v>43.8</v>
      </c>
      <c r="R58" s="54">
        <v>93</v>
      </c>
      <c r="S58" s="55" t="s">
        <v>28</v>
      </c>
      <c r="U58" s="124"/>
      <c r="V58" s="156">
        <v>0.51041666666666663</v>
      </c>
      <c r="W58" s="156">
        <v>0.54523148148148148</v>
      </c>
      <c r="X58" s="147">
        <f>W58-V58</f>
        <v>3.4814814814814854E-2</v>
      </c>
    </row>
    <row r="59" spans="1:24" s="131" customFormat="1" ht="20.100000000000001" customHeight="1">
      <c r="A59" s="12" t="s">
        <v>289</v>
      </c>
      <c r="B59" s="22" t="s">
        <v>75</v>
      </c>
      <c r="C59" s="22" t="s">
        <v>69</v>
      </c>
      <c r="D59" s="27">
        <v>3</v>
      </c>
      <c r="E59" s="21">
        <v>71</v>
      </c>
      <c r="F59" s="32">
        <f>SUM(E59-70)*-20/60</f>
        <v>-0.33333333333333331</v>
      </c>
      <c r="G59" s="38">
        <v>49</v>
      </c>
      <c r="H59" s="39" t="s">
        <v>10</v>
      </c>
      <c r="I59" s="40">
        <v>9</v>
      </c>
      <c r="J59" s="41" t="s">
        <v>11</v>
      </c>
      <c r="K59" s="21">
        <v>0</v>
      </c>
      <c r="L59" s="12">
        <v>0</v>
      </c>
      <c r="M59" s="10">
        <f>SUM(K59+L59)</f>
        <v>0</v>
      </c>
      <c r="N59" s="12">
        <v>0</v>
      </c>
      <c r="O59" s="12">
        <v>-2</v>
      </c>
      <c r="P59" s="12">
        <v>-3</v>
      </c>
      <c r="Q59" s="11">
        <f>SUM(F59+G59+I59/60+M59+N59+O59+P59)</f>
        <v>43.816666666666663</v>
      </c>
      <c r="R59" s="23">
        <v>77</v>
      </c>
      <c r="S59" s="48" t="s">
        <v>28</v>
      </c>
      <c r="T59" s="14"/>
      <c r="U59" s="14"/>
      <c r="V59" s="149">
        <v>0.42708333333333331</v>
      </c>
      <c r="W59" s="149">
        <v>0.46121527777777777</v>
      </c>
      <c r="X59" s="147">
        <f>W59-V59</f>
        <v>3.4131944444444451E-2</v>
      </c>
    </row>
    <row r="60" spans="1:24" s="56" customFormat="1" ht="20.100000000000001" customHeight="1">
      <c r="A60" s="12" t="s">
        <v>290</v>
      </c>
      <c r="B60" s="22" t="s">
        <v>19</v>
      </c>
      <c r="C60" s="22" t="s">
        <v>20</v>
      </c>
      <c r="D60" s="27">
        <v>50</v>
      </c>
      <c r="E60" s="19">
        <v>92</v>
      </c>
      <c r="F60" s="32">
        <f>SUM(E60-70)*-20/60</f>
        <v>-7.333333333333333</v>
      </c>
      <c r="G60" s="38">
        <v>52</v>
      </c>
      <c r="H60" s="39" t="s">
        <v>10</v>
      </c>
      <c r="I60" s="40">
        <v>37</v>
      </c>
      <c r="J60" s="41" t="s">
        <v>11</v>
      </c>
      <c r="K60" s="19">
        <v>2</v>
      </c>
      <c r="L60" s="9">
        <v>2</v>
      </c>
      <c r="M60" s="10">
        <f>SUM(K60+L60)</f>
        <v>4</v>
      </c>
      <c r="N60" s="9">
        <v>0</v>
      </c>
      <c r="O60" s="9">
        <v>-2</v>
      </c>
      <c r="P60" s="9">
        <v>-3</v>
      </c>
      <c r="Q60" s="11">
        <f>SUM(F60+G60+I60/60+M60+N60+O60+P60)</f>
        <v>44.283333333333331</v>
      </c>
      <c r="R60" s="23">
        <v>64</v>
      </c>
      <c r="S60" s="48" t="s">
        <v>28</v>
      </c>
      <c r="T60" s="14"/>
      <c r="U60" s="97"/>
      <c r="V60" s="151">
        <v>0.45833333333333331</v>
      </c>
      <c r="W60" s="151">
        <v>0.49487268518518518</v>
      </c>
      <c r="X60" s="147">
        <f>W60-V60</f>
        <v>3.6539351851851865E-2</v>
      </c>
    </row>
    <row r="61" spans="1:24" s="56" customFormat="1" ht="20.100000000000001" customHeight="1">
      <c r="A61" s="12" t="s">
        <v>291</v>
      </c>
      <c r="B61" s="22" t="s">
        <v>116</v>
      </c>
      <c r="C61" s="22" t="s">
        <v>35</v>
      </c>
      <c r="D61" s="27">
        <v>137</v>
      </c>
      <c r="E61" s="50">
        <v>88</v>
      </c>
      <c r="F61" s="32">
        <f>SUM(E61-70)*-20/60</f>
        <v>-6</v>
      </c>
      <c r="G61" s="51">
        <v>48</v>
      </c>
      <c r="H61" s="39" t="s">
        <v>10</v>
      </c>
      <c r="I61" s="52">
        <v>25</v>
      </c>
      <c r="J61" s="41" t="s">
        <v>11</v>
      </c>
      <c r="K61" s="50">
        <v>5</v>
      </c>
      <c r="L61" s="53">
        <v>2</v>
      </c>
      <c r="M61" s="10">
        <f>SUM(K61+L61)</f>
        <v>7</v>
      </c>
      <c r="N61" s="53">
        <v>0</v>
      </c>
      <c r="O61" s="53">
        <v>-2</v>
      </c>
      <c r="P61" s="53">
        <v>-3</v>
      </c>
      <c r="Q61" s="11">
        <f>SUM(F61+G61+I61/60+M61+N61+O61+P61)</f>
        <v>44.416666666666664</v>
      </c>
      <c r="R61" s="54">
        <v>92</v>
      </c>
      <c r="S61" s="55" t="s">
        <v>28</v>
      </c>
      <c r="V61" s="155">
        <v>0.52083333333333337</v>
      </c>
      <c r="W61" s="155">
        <v>0.55445601851851845</v>
      </c>
      <c r="X61" s="147">
        <f>W61-V61</f>
        <v>3.3622685185185075E-2</v>
      </c>
    </row>
    <row r="62" spans="1:24" s="56" customFormat="1" ht="20.100000000000001" customHeight="1">
      <c r="A62" s="12" t="s">
        <v>292</v>
      </c>
      <c r="B62" s="22" t="s">
        <v>132</v>
      </c>
      <c r="C62" s="22" t="s">
        <v>27</v>
      </c>
      <c r="D62" s="27">
        <v>140</v>
      </c>
      <c r="E62" s="50">
        <v>78</v>
      </c>
      <c r="F62" s="32">
        <f>SUM(E62-70)*-20/60</f>
        <v>-2.6666666666666665</v>
      </c>
      <c r="G62" s="51">
        <v>44</v>
      </c>
      <c r="H62" s="39" t="s">
        <v>10</v>
      </c>
      <c r="I62" s="52">
        <v>53</v>
      </c>
      <c r="J62" s="41" t="s">
        <v>11</v>
      </c>
      <c r="K62" s="50">
        <v>2</v>
      </c>
      <c r="L62" s="53">
        <v>1</v>
      </c>
      <c r="M62" s="10">
        <f>SUM(K62+L62)</f>
        <v>3</v>
      </c>
      <c r="N62" s="53">
        <v>0</v>
      </c>
      <c r="O62" s="53"/>
      <c r="P62" s="53"/>
      <c r="Q62" s="11">
        <f>SUM(F62+G62+I62/60+M62+N62+O62+P62)</f>
        <v>45.216666666666669</v>
      </c>
      <c r="R62" s="54">
        <v>93</v>
      </c>
      <c r="S62" s="55" t="s">
        <v>28</v>
      </c>
      <c r="V62" s="155">
        <v>0.52083333333333337</v>
      </c>
      <c r="W62" s="155">
        <v>0.55200231481481488</v>
      </c>
      <c r="X62" s="147">
        <f>W62-V62</f>
        <v>3.1168981481481506E-2</v>
      </c>
    </row>
    <row r="63" spans="1:24" s="131" customFormat="1" ht="20.100000000000001" customHeight="1">
      <c r="A63" s="12" t="s">
        <v>293</v>
      </c>
      <c r="B63" s="22" t="s">
        <v>165</v>
      </c>
      <c r="C63" s="22" t="s">
        <v>32</v>
      </c>
      <c r="D63" s="27">
        <v>19</v>
      </c>
      <c r="E63" s="50">
        <v>81</v>
      </c>
      <c r="F63" s="32">
        <f>SUM(E63-70)*-20/60</f>
        <v>-3.6666666666666665</v>
      </c>
      <c r="G63" s="51">
        <v>47</v>
      </c>
      <c r="H63" s="39" t="s">
        <v>10</v>
      </c>
      <c r="I63" s="52">
        <v>16</v>
      </c>
      <c r="J63" s="41" t="s">
        <v>11</v>
      </c>
      <c r="K63" s="50">
        <v>5</v>
      </c>
      <c r="L63" s="53">
        <v>2</v>
      </c>
      <c r="M63" s="10">
        <f>SUM(K63+L63)</f>
        <v>7</v>
      </c>
      <c r="N63" s="53">
        <v>0</v>
      </c>
      <c r="O63" s="53">
        <v>-2</v>
      </c>
      <c r="P63" s="53">
        <v>-3</v>
      </c>
      <c r="Q63" s="11">
        <f>SUM(F63+G63+I63/60+M63+N63+O63+P63)</f>
        <v>45.6</v>
      </c>
      <c r="R63" s="54">
        <v>88</v>
      </c>
      <c r="S63" s="55" t="s">
        <v>28</v>
      </c>
      <c r="T63" s="56"/>
      <c r="U63" s="56"/>
      <c r="V63" s="155">
        <v>0.4375</v>
      </c>
      <c r="W63" s="155">
        <v>0.47032407407407412</v>
      </c>
      <c r="X63" s="147">
        <f>W63-V63</f>
        <v>3.2824074074074117E-2</v>
      </c>
    </row>
    <row r="64" spans="1:24" s="124" customFormat="1" ht="20.100000000000001" customHeight="1">
      <c r="A64" s="12" t="s">
        <v>294</v>
      </c>
      <c r="B64" s="104" t="s">
        <v>117</v>
      </c>
      <c r="C64" s="104" t="s">
        <v>109</v>
      </c>
      <c r="D64" s="105">
        <v>20</v>
      </c>
      <c r="E64" s="125">
        <v>69</v>
      </c>
      <c r="F64" s="107">
        <f>SUM(E64-70)*-20/60</f>
        <v>0.33333333333333331</v>
      </c>
      <c r="G64" s="126">
        <v>47</v>
      </c>
      <c r="H64" s="109" t="s">
        <v>10</v>
      </c>
      <c r="I64" s="127">
        <v>45</v>
      </c>
      <c r="J64" s="111" t="s">
        <v>11</v>
      </c>
      <c r="K64" s="125">
        <v>1</v>
      </c>
      <c r="L64" s="128">
        <v>2</v>
      </c>
      <c r="M64" s="113">
        <f>SUM(K64+L64)</f>
        <v>3</v>
      </c>
      <c r="N64" s="128">
        <v>0</v>
      </c>
      <c r="O64" s="128">
        <v>-2</v>
      </c>
      <c r="P64" s="128">
        <v>-3</v>
      </c>
      <c r="Q64" s="114">
        <f>SUM(F64+G64+I64/60+M64+N64+O64+P64)</f>
        <v>46.083333333333336</v>
      </c>
      <c r="R64" s="129">
        <v>97</v>
      </c>
      <c r="S64" s="130" t="s">
        <v>38</v>
      </c>
      <c r="T64" s="131"/>
      <c r="V64" s="156">
        <v>0.4375</v>
      </c>
      <c r="W64" s="156">
        <v>0.47065972222222219</v>
      </c>
      <c r="X64" s="147">
        <f>W64-V64</f>
        <v>3.3159722222222188E-2</v>
      </c>
    </row>
    <row r="65" spans="1:24" s="131" customFormat="1" ht="20.100000000000001" customHeight="1">
      <c r="A65" s="12" t="s">
        <v>295</v>
      </c>
      <c r="B65" s="22" t="s">
        <v>191</v>
      </c>
      <c r="C65" s="22" t="s">
        <v>21</v>
      </c>
      <c r="D65" s="27">
        <v>108</v>
      </c>
      <c r="E65" s="50">
        <v>78</v>
      </c>
      <c r="F65" s="32">
        <f>SUM(E65-70)*-20/60</f>
        <v>-2.6666666666666665</v>
      </c>
      <c r="G65" s="51">
        <v>45</v>
      </c>
      <c r="H65" s="39" t="s">
        <v>10</v>
      </c>
      <c r="I65" s="52">
        <v>32</v>
      </c>
      <c r="J65" s="41" t="s">
        <v>11</v>
      </c>
      <c r="K65" s="50">
        <v>4</v>
      </c>
      <c r="L65" s="53">
        <v>5</v>
      </c>
      <c r="M65" s="10">
        <f>SUM(K65+L65)</f>
        <v>9</v>
      </c>
      <c r="N65" s="53">
        <v>0</v>
      </c>
      <c r="O65" s="53">
        <v>-2</v>
      </c>
      <c r="P65" s="53">
        <v>-3</v>
      </c>
      <c r="Q65" s="11">
        <f>SUM(F65+G65+I65/60+M65+N65+O65+P65)</f>
        <v>46.866666666666667</v>
      </c>
      <c r="R65" s="54">
        <v>88</v>
      </c>
      <c r="S65" s="55" t="s">
        <v>28</v>
      </c>
      <c r="T65" s="56"/>
      <c r="U65" s="56"/>
      <c r="V65" s="155">
        <v>0.5</v>
      </c>
      <c r="W65" s="155">
        <v>0.53162037037037035</v>
      </c>
      <c r="X65" s="147">
        <f>W65-V65</f>
        <v>3.1620370370370354E-2</v>
      </c>
    </row>
    <row r="66" spans="1:24" s="131" customFormat="1" ht="20.100000000000001" customHeight="1">
      <c r="A66" s="12" t="s">
        <v>296</v>
      </c>
      <c r="B66" s="22" t="s">
        <v>182</v>
      </c>
      <c r="C66" s="22" t="s">
        <v>20</v>
      </c>
      <c r="D66" s="27">
        <v>44</v>
      </c>
      <c r="E66" s="50">
        <v>85</v>
      </c>
      <c r="F66" s="32">
        <f>SUM(E66-70)*-20/60</f>
        <v>-5</v>
      </c>
      <c r="G66" s="51">
        <v>46</v>
      </c>
      <c r="H66" s="39" t="s">
        <v>10</v>
      </c>
      <c r="I66" s="52">
        <v>30</v>
      </c>
      <c r="J66" s="41" t="s">
        <v>11</v>
      </c>
      <c r="K66" s="50">
        <v>4</v>
      </c>
      <c r="L66" s="53">
        <v>4</v>
      </c>
      <c r="M66" s="10">
        <f>SUM(K66+L66)</f>
        <v>8</v>
      </c>
      <c r="N66" s="53">
        <v>0</v>
      </c>
      <c r="O66" s="53">
        <v>-2</v>
      </c>
      <c r="P66" s="53"/>
      <c r="Q66" s="11">
        <f>SUM(F66+G66+I66/60+M66+N66+O66+P66)</f>
        <v>47.5</v>
      </c>
      <c r="R66" s="54">
        <v>62</v>
      </c>
      <c r="S66" s="55" t="s">
        <v>28</v>
      </c>
      <c r="T66" s="56"/>
      <c r="V66" s="154">
        <v>0.4548611111111111</v>
      </c>
      <c r="W66" s="154">
        <v>0.48715277777777777</v>
      </c>
      <c r="X66" s="147">
        <f>W66-V66</f>
        <v>3.2291666666666663E-2</v>
      </c>
    </row>
    <row r="67" spans="1:24" s="131" customFormat="1" ht="20.100000000000001" customHeight="1">
      <c r="A67" s="12" t="s">
        <v>297</v>
      </c>
      <c r="B67" s="22" t="s">
        <v>98</v>
      </c>
      <c r="C67" s="22" t="s">
        <v>99</v>
      </c>
      <c r="D67" s="27">
        <v>48</v>
      </c>
      <c r="E67" s="50">
        <v>82</v>
      </c>
      <c r="F67" s="32">
        <f>SUM(E67-70)*-20/60</f>
        <v>-4</v>
      </c>
      <c r="G67" s="51">
        <v>54</v>
      </c>
      <c r="H67" s="39" t="s">
        <v>10</v>
      </c>
      <c r="I67" s="52">
        <v>48</v>
      </c>
      <c r="J67" s="41" t="s">
        <v>11</v>
      </c>
      <c r="K67" s="50">
        <v>2</v>
      </c>
      <c r="L67" s="53">
        <v>0</v>
      </c>
      <c r="M67" s="10">
        <f>SUM(K67+L67)</f>
        <v>2</v>
      </c>
      <c r="N67" s="53">
        <v>0</v>
      </c>
      <c r="O67" s="53">
        <v>-2</v>
      </c>
      <c r="P67" s="53">
        <v>-3</v>
      </c>
      <c r="Q67" s="11">
        <f>SUM(F67+G67+I67/60+M67+N67+O67+P67)</f>
        <v>47.8</v>
      </c>
      <c r="R67" s="54">
        <v>63</v>
      </c>
      <c r="S67" s="55" t="s">
        <v>28</v>
      </c>
      <c r="T67" s="56"/>
      <c r="V67" s="154">
        <v>0.45833333333333331</v>
      </c>
      <c r="W67" s="154">
        <v>0.49638888888888894</v>
      </c>
      <c r="X67" s="147">
        <f>W67-V67</f>
        <v>3.805555555555562E-2</v>
      </c>
    </row>
    <row r="68" spans="1:24" s="131" customFormat="1" ht="20.100000000000001" customHeight="1">
      <c r="A68" s="12" t="s">
        <v>298</v>
      </c>
      <c r="B68" s="104" t="s">
        <v>151</v>
      </c>
      <c r="C68" s="104" t="s">
        <v>21</v>
      </c>
      <c r="D68" s="105">
        <v>75</v>
      </c>
      <c r="E68" s="125">
        <v>70</v>
      </c>
      <c r="F68" s="107">
        <f>SUM(E68-70)*-20/60</f>
        <v>0</v>
      </c>
      <c r="G68" s="126">
        <v>47</v>
      </c>
      <c r="H68" s="109" t="s">
        <v>10</v>
      </c>
      <c r="I68" s="127">
        <v>56</v>
      </c>
      <c r="J68" s="111" t="s">
        <v>11</v>
      </c>
      <c r="K68" s="125">
        <v>2</v>
      </c>
      <c r="L68" s="128">
        <v>3</v>
      </c>
      <c r="M68" s="113">
        <f>SUM(K68+L68)</f>
        <v>5</v>
      </c>
      <c r="N68" s="128"/>
      <c r="O68" s="128">
        <v>-2</v>
      </c>
      <c r="P68" s="128">
        <v>-3</v>
      </c>
      <c r="Q68" s="114">
        <f>SUM(F68+G68+I68/60+M68+N68+O68+P68)</f>
        <v>47.93333333333333</v>
      </c>
      <c r="R68" s="129">
        <v>97</v>
      </c>
      <c r="S68" s="130" t="s">
        <v>38</v>
      </c>
      <c r="U68" s="56"/>
      <c r="V68" s="155">
        <v>0.47569444444444442</v>
      </c>
      <c r="W68" s="155">
        <v>0.50898148148148148</v>
      </c>
      <c r="X68" s="147">
        <f>W68-V68</f>
        <v>3.3287037037037059E-2</v>
      </c>
    </row>
    <row r="69" spans="1:24" s="131" customFormat="1" ht="20.100000000000001" customHeight="1">
      <c r="A69" s="12" t="s">
        <v>299</v>
      </c>
      <c r="B69" s="22" t="s">
        <v>96</v>
      </c>
      <c r="C69" s="22" t="s">
        <v>97</v>
      </c>
      <c r="D69" s="27">
        <v>98</v>
      </c>
      <c r="E69" s="50">
        <v>104</v>
      </c>
      <c r="F69" s="32">
        <f>SUM(E69-70)*-20/60</f>
        <v>-11.333333333333334</v>
      </c>
      <c r="G69" s="51">
        <v>63</v>
      </c>
      <c r="H69" s="39" t="s">
        <v>10</v>
      </c>
      <c r="I69" s="52">
        <v>48</v>
      </c>
      <c r="J69" s="41" t="s">
        <v>11</v>
      </c>
      <c r="K69" s="50">
        <v>4</v>
      </c>
      <c r="L69" s="53">
        <v>1</v>
      </c>
      <c r="M69" s="10">
        <f>SUM(K69+L69)</f>
        <v>5</v>
      </c>
      <c r="N69" s="53">
        <v>0</v>
      </c>
      <c r="O69" s="53">
        <v>-2</v>
      </c>
      <c r="P69" s="53">
        <v>-7</v>
      </c>
      <c r="Q69" s="11">
        <f>SUM(F69+G69+I69/60+M69+N69+O69+P69)</f>
        <v>48.466666666666661</v>
      </c>
      <c r="R69" s="54"/>
      <c r="S69" s="55" t="s">
        <v>28</v>
      </c>
      <c r="T69" s="56"/>
      <c r="V69" s="154">
        <v>0.49652777777777773</v>
      </c>
      <c r="W69" s="154">
        <v>0.54083333333333339</v>
      </c>
      <c r="X69" s="147">
        <f>W69-V69</f>
        <v>4.4305555555555654E-2</v>
      </c>
    </row>
    <row r="70" spans="1:24" s="131" customFormat="1" ht="20.100000000000001" customHeight="1">
      <c r="A70" s="12" t="s">
        <v>300</v>
      </c>
      <c r="B70" s="22" t="s">
        <v>53</v>
      </c>
      <c r="C70" s="22" t="s">
        <v>54</v>
      </c>
      <c r="D70" s="27">
        <v>78</v>
      </c>
      <c r="E70" s="21">
        <v>88</v>
      </c>
      <c r="F70" s="32">
        <f>SUM(E70-70)*-20/60</f>
        <v>-6</v>
      </c>
      <c r="G70" s="38">
        <v>58</v>
      </c>
      <c r="H70" s="39" t="s">
        <v>10</v>
      </c>
      <c r="I70" s="40">
        <v>53</v>
      </c>
      <c r="J70" s="41" t="s">
        <v>11</v>
      </c>
      <c r="K70" s="21">
        <v>1</v>
      </c>
      <c r="L70" s="12">
        <v>0</v>
      </c>
      <c r="M70" s="10">
        <f>SUM(K70+L70)</f>
        <v>1</v>
      </c>
      <c r="N70" s="12">
        <v>0</v>
      </c>
      <c r="O70" s="12">
        <v>-2</v>
      </c>
      <c r="P70" s="12">
        <v>-3</v>
      </c>
      <c r="Q70" s="11">
        <f>SUM(F70+G70+I70/60+M70+N70+O70+P70)</f>
        <v>48.883333333333333</v>
      </c>
      <c r="R70" s="23">
        <v>72</v>
      </c>
      <c r="S70" s="48" t="s">
        <v>28</v>
      </c>
      <c r="T70" s="14"/>
      <c r="U70" s="14"/>
      <c r="V70" s="149">
        <v>0.47916666666666669</v>
      </c>
      <c r="W70" s="149">
        <v>0.52005787037037032</v>
      </c>
      <c r="X70" s="147">
        <f>W70-V70</f>
        <v>4.0891203703703638E-2</v>
      </c>
    </row>
    <row r="71" spans="1:24" s="131" customFormat="1" ht="20.100000000000001" customHeight="1">
      <c r="A71" s="12" t="s">
        <v>301</v>
      </c>
      <c r="B71" s="22" t="s">
        <v>184</v>
      </c>
      <c r="C71" s="22" t="s">
        <v>185</v>
      </c>
      <c r="D71" s="27">
        <v>39</v>
      </c>
      <c r="E71" s="50">
        <v>102</v>
      </c>
      <c r="F71" s="32">
        <f>SUM(E71-70)*-20/60</f>
        <v>-10.666666666666666</v>
      </c>
      <c r="G71" s="51">
        <v>60</v>
      </c>
      <c r="H71" s="39" t="s">
        <v>10</v>
      </c>
      <c r="I71" s="52">
        <v>20</v>
      </c>
      <c r="J71" s="41" t="s">
        <v>11</v>
      </c>
      <c r="K71" s="50">
        <v>3</v>
      </c>
      <c r="L71" s="53">
        <v>2</v>
      </c>
      <c r="M71" s="10">
        <f>SUM(K71+L71)</f>
        <v>5</v>
      </c>
      <c r="N71" s="53">
        <v>0</v>
      </c>
      <c r="O71" s="53">
        <v>-2</v>
      </c>
      <c r="P71" s="53">
        <v>-3</v>
      </c>
      <c r="Q71" s="11">
        <f>SUM(F71+G71+I71/60+M71+N71+O71+P71)</f>
        <v>49.666666666666671</v>
      </c>
      <c r="R71" s="54">
        <v>58</v>
      </c>
      <c r="S71" s="55" t="s">
        <v>28</v>
      </c>
      <c r="T71" s="56"/>
      <c r="V71" s="154">
        <v>0.4513888888888889</v>
      </c>
      <c r="W71" s="154">
        <v>0.49328703703703702</v>
      </c>
      <c r="X71" s="147">
        <f>W71-V71</f>
        <v>4.1898148148148129E-2</v>
      </c>
    </row>
    <row r="72" spans="1:24" s="131" customFormat="1" ht="20.100000000000001" customHeight="1">
      <c r="A72" s="12" t="s">
        <v>302</v>
      </c>
      <c r="B72" s="22" t="s">
        <v>95</v>
      </c>
      <c r="C72" s="22" t="s">
        <v>46</v>
      </c>
      <c r="D72" s="27">
        <v>133</v>
      </c>
      <c r="E72" s="21">
        <v>80</v>
      </c>
      <c r="F72" s="32">
        <f>SUM(E72-70)*-20/60</f>
        <v>-3.3333333333333335</v>
      </c>
      <c r="G72" s="38">
        <v>51</v>
      </c>
      <c r="H72" s="39" t="s">
        <v>10</v>
      </c>
      <c r="I72" s="40">
        <v>46</v>
      </c>
      <c r="J72" s="41" t="s">
        <v>11</v>
      </c>
      <c r="K72" s="21">
        <v>2</v>
      </c>
      <c r="L72" s="12">
        <v>5</v>
      </c>
      <c r="M72" s="10">
        <f>SUM(K72+L72)</f>
        <v>7</v>
      </c>
      <c r="N72" s="12">
        <v>0</v>
      </c>
      <c r="O72" s="12">
        <v>-2</v>
      </c>
      <c r="P72" s="12">
        <v>-3</v>
      </c>
      <c r="Q72" s="11">
        <f>SUM(F72+G72+I72/60+M72+N72+O72+P72)</f>
        <v>50.43333333333333</v>
      </c>
      <c r="R72" s="23">
        <v>93</v>
      </c>
      <c r="S72" s="48" t="s">
        <v>28</v>
      </c>
      <c r="T72" s="14"/>
      <c r="U72" s="82"/>
      <c r="V72" s="150">
        <v>0.51736111111111105</v>
      </c>
      <c r="W72" s="150">
        <v>0.55331018518518515</v>
      </c>
      <c r="X72" s="147">
        <f>W72-V72</f>
        <v>3.5949074074074105E-2</v>
      </c>
    </row>
    <row r="73" spans="1:24" s="131" customFormat="1" ht="20.100000000000001" customHeight="1">
      <c r="A73" s="12" t="s">
        <v>303</v>
      </c>
      <c r="B73" s="22" t="s">
        <v>168</v>
      </c>
      <c r="C73" s="22" t="s">
        <v>40</v>
      </c>
      <c r="D73" s="27">
        <v>43</v>
      </c>
      <c r="E73" s="50">
        <v>75</v>
      </c>
      <c r="F73" s="32">
        <f>SUM(E73-70)*-20/60</f>
        <v>-1.6666666666666667</v>
      </c>
      <c r="G73" s="51">
        <v>48</v>
      </c>
      <c r="H73" s="39" t="s">
        <v>10</v>
      </c>
      <c r="I73" s="52">
        <v>40</v>
      </c>
      <c r="J73" s="41" t="s">
        <v>11</v>
      </c>
      <c r="K73" s="50">
        <v>4</v>
      </c>
      <c r="L73" s="53">
        <v>5</v>
      </c>
      <c r="M73" s="10">
        <f>SUM(K73+L73)</f>
        <v>9</v>
      </c>
      <c r="N73" s="53">
        <v>0</v>
      </c>
      <c r="O73" s="53">
        <v>-2</v>
      </c>
      <c r="P73" s="53">
        <v>-3</v>
      </c>
      <c r="Q73" s="11">
        <f>SUM(F73+G73+I73/60+M73+N73+O73+P73)</f>
        <v>51</v>
      </c>
      <c r="R73" s="54">
        <v>90</v>
      </c>
      <c r="S73" s="55" t="s">
        <v>28</v>
      </c>
      <c r="T73" s="56"/>
      <c r="U73" s="56"/>
      <c r="V73" s="155">
        <v>0.4548611111111111</v>
      </c>
      <c r="W73" s="155">
        <v>0.48865740740740743</v>
      </c>
      <c r="X73" s="147">
        <f>W73-V73</f>
        <v>3.3796296296296324E-2</v>
      </c>
    </row>
    <row r="74" spans="1:24" s="131" customFormat="1" ht="20.100000000000001" customHeight="1">
      <c r="A74" s="12" t="s">
        <v>304</v>
      </c>
      <c r="B74" s="22" t="s">
        <v>91</v>
      </c>
      <c r="C74" s="22" t="s">
        <v>21</v>
      </c>
      <c r="D74" s="27">
        <v>18</v>
      </c>
      <c r="E74" s="50">
        <v>116</v>
      </c>
      <c r="F74" s="32">
        <f>SUM(E74-70)*-20/60</f>
        <v>-15.333333333333334</v>
      </c>
      <c r="G74" s="51">
        <v>70</v>
      </c>
      <c r="H74" s="39" t="s">
        <v>10</v>
      </c>
      <c r="I74" s="52">
        <v>25</v>
      </c>
      <c r="J74" s="41" t="s">
        <v>11</v>
      </c>
      <c r="K74" s="50">
        <v>0</v>
      </c>
      <c r="L74" s="53">
        <v>1</v>
      </c>
      <c r="M74" s="10">
        <f>SUM(K74+L74)</f>
        <v>1</v>
      </c>
      <c r="N74" s="53">
        <v>0</v>
      </c>
      <c r="O74" s="53">
        <v>-2</v>
      </c>
      <c r="P74" s="53">
        <v>-3</v>
      </c>
      <c r="Q74" s="11">
        <f>SUM(F74+G74+I74/60+M74+N74+O74+P74)</f>
        <v>51.083333333333329</v>
      </c>
      <c r="R74" s="54">
        <v>75</v>
      </c>
      <c r="S74" s="55" t="s">
        <v>28</v>
      </c>
      <c r="T74" s="56"/>
      <c r="U74" s="56"/>
      <c r="V74" s="155">
        <v>0.4375</v>
      </c>
      <c r="W74" s="155">
        <v>0.48640046296296297</v>
      </c>
      <c r="X74" s="147">
        <f>W74-V74</f>
        <v>4.8900462962962965E-2</v>
      </c>
    </row>
    <row r="75" spans="1:24" s="131" customFormat="1" ht="20.100000000000001" customHeight="1">
      <c r="A75" s="12" t="s">
        <v>305</v>
      </c>
      <c r="B75" s="22" t="s">
        <v>181</v>
      </c>
      <c r="C75" s="22" t="s">
        <v>131</v>
      </c>
      <c r="D75" s="27">
        <v>71</v>
      </c>
      <c r="E75" s="50">
        <v>80</v>
      </c>
      <c r="F75" s="32">
        <f>SUM(E75-70)*-20/60</f>
        <v>-3.3333333333333335</v>
      </c>
      <c r="G75" s="51">
        <v>59</v>
      </c>
      <c r="H75" s="39" t="s">
        <v>10</v>
      </c>
      <c r="I75" s="52">
        <v>35</v>
      </c>
      <c r="J75" s="41" t="s">
        <v>11</v>
      </c>
      <c r="K75" s="50">
        <v>3</v>
      </c>
      <c r="L75" s="53">
        <v>1</v>
      </c>
      <c r="M75" s="10">
        <f>SUM(K75+L75)</f>
        <v>4</v>
      </c>
      <c r="N75" s="53">
        <v>0</v>
      </c>
      <c r="O75" s="53">
        <v>-2</v>
      </c>
      <c r="P75" s="53">
        <v>-7</v>
      </c>
      <c r="Q75" s="11">
        <f>SUM(F75+G75+I75/60+M75+N75+O75+P75)</f>
        <v>51.25</v>
      </c>
      <c r="R75" s="54">
        <v>87</v>
      </c>
      <c r="S75" s="55" t="s">
        <v>28</v>
      </c>
      <c r="T75" s="56"/>
      <c r="U75" s="97"/>
      <c r="V75" s="151">
        <v>0.47569444444444442</v>
      </c>
      <c r="W75" s="151">
        <v>0.51707175925925919</v>
      </c>
      <c r="X75" s="147">
        <f>W75-V75</f>
        <v>4.137731481481477E-2</v>
      </c>
    </row>
    <row r="76" spans="1:24" s="131" customFormat="1" ht="20.100000000000001" customHeight="1">
      <c r="A76" s="12" t="s">
        <v>306</v>
      </c>
      <c r="B76" s="22" t="s">
        <v>160</v>
      </c>
      <c r="C76" s="22" t="s">
        <v>161</v>
      </c>
      <c r="D76" s="27">
        <v>26</v>
      </c>
      <c r="E76" s="50">
        <v>79</v>
      </c>
      <c r="F76" s="32">
        <f>SUM(E76-70)*-20/60</f>
        <v>-3</v>
      </c>
      <c r="G76" s="51">
        <v>56</v>
      </c>
      <c r="H76" s="39" t="s">
        <v>10</v>
      </c>
      <c r="I76" s="52">
        <v>22</v>
      </c>
      <c r="J76" s="41" t="s">
        <v>11</v>
      </c>
      <c r="K76" s="50">
        <v>2</v>
      </c>
      <c r="L76" s="53">
        <v>5</v>
      </c>
      <c r="M76" s="10">
        <f>SUM(K76+L76)</f>
        <v>7</v>
      </c>
      <c r="N76" s="53">
        <v>0</v>
      </c>
      <c r="O76" s="53">
        <v>-2</v>
      </c>
      <c r="P76" s="53">
        <v>-7</v>
      </c>
      <c r="Q76" s="11">
        <f>SUM(F76+G76+I76/60+M76+N76+O76+P76)</f>
        <v>51.366666666666667</v>
      </c>
      <c r="R76" s="54">
        <v>86</v>
      </c>
      <c r="S76" s="55" t="s">
        <v>28</v>
      </c>
      <c r="T76" s="56"/>
      <c r="U76" s="56"/>
      <c r="V76" s="155">
        <v>0.44444444444444442</v>
      </c>
      <c r="W76" s="155">
        <v>0.48358796296296297</v>
      </c>
      <c r="X76" s="147">
        <f>W76-V76</f>
        <v>3.914351851851855E-2</v>
      </c>
    </row>
    <row r="77" spans="1:24" s="131" customFormat="1" ht="20.100000000000001" customHeight="1">
      <c r="A77" s="12" t="s">
        <v>307</v>
      </c>
      <c r="B77" s="22" t="s">
        <v>152</v>
      </c>
      <c r="C77" s="22" t="s">
        <v>27</v>
      </c>
      <c r="D77" s="27">
        <v>146</v>
      </c>
      <c r="E77" s="50">
        <v>105</v>
      </c>
      <c r="F77" s="32">
        <f>SUM(E77-70)*-20/60</f>
        <v>-11.666666666666666</v>
      </c>
      <c r="G77" s="51">
        <v>56</v>
      </c>
      <c r="H77" s="39" t="s">
        <v>10</v>
      </c>
      <c r="I77" s="52">
        <v>41</v>
      </c>
      <c r="J77" s="41" t="s">
        <v>11</v>
      </c>
      <c r="K77" s="50">
        <v>4</v>
      </c>
      <c r="L77" s="53">
        <v>5</v>
      </c>
      <c r="M77" s="10">
        <f>SUM(K77+L77)</f>
        <v>9</v>
      </c>
      <c r="N77" s="53">
        <v>0</v>
      </c>
      <c r="O77" s="53">
        <v>-2</v>
      </c>
      <c r="P77" s="53"/>
      <c r="Q77" s="11">
        <f>SUM(F77+G77+I77/60+M77+N77+O77+P77)</f>
        <v>52.016666666666666</v>
      </c>
      <c r="R77" s="54">
        <v>47</v>
      </c>
      <c r="S77" s="55" t="s">
        <v>28</v>
      </c>
      <c r="T77" s="56"/>
      <c r="U77" s="56"/>
      <c r="V77" s="155">
        <v>0.52777777777777779</v>
      </c>
      <c r="W77" s="155">
        <v>0.56714120370370369</v>
      </c>
      <c r="X77" s="147">
        <f>W77-V77</f>
        <v>3.9363425925925899E-2</v>
      </c>
    </row>
    <row r="78" spans="1:24" s="56" customFormat="1" ht="20.100000000000001" customHeight="1">
      <c r="A78" s="12" t="s">
        <v>308</v>
      </c>
      <c r="B78" s="104" t="s">
        <v>130</v>
      </c>
      <c r="C78" s="104" t="s">
        <v>131</v>
      </c>
      <c r="D78" s="105">
        <v>143</v>
      </c>
      <c r="E78" s="125">
        <v>70</v>
      </c>
      <c r="F78" s="107">
        <f>SUM(E78-70)*-20/60</f>
        <v>0</v>
      </c>
      <c r="G78" s="126">
        <v>44</v>
      </c>
      <c r="H78" s="109" t="s">
        <v>10</v>
      </c>
      <c r="I78" s="127">
        <v>43</v>
      </c>
      <c r="J78" s="111" t="s">
        <v>11</v>
      </c>
      <c r="K78" s="125">
        <v>4</v>
      </c>
      <c r="L78" s="128">
        <v>4</v>
      </c>
      <c r="M78" s="113">
        <f>SUM(K78+L78)</f>
        <v>8</v>
      </c>
      <c r="N78" s="128">
        <v>0</v>
      </c>
      <c r="O78" s="128"/>
      <c r="P78" s="128"/>
      <c r="Q78" s="114">
        <f>SUM(F78+G78+I78/60+M78+N78+O78+P78)</f>
        <v>52.716666666666669</v>
      </c>
      <c r="R78" s="129">
        <v>97</v>
      </c>
      <c r="S78" s="130" t="s">
        <v>38</v>
      </c>
      <c r="T78" s="131"/>
      <c r="V78" s="155">
        <v>0.52430555555555558</v>
      </c>
      <c r="W78" s="155">
        <v>0.55535879629629636</v>
      </c>
      <c r="X78" s="147">
        <f>W78-V78</f>
        <v>3.1053240740740784E-2</v>
      </c>
    </row>
    <row r="79" spans="1:24" s="131" customFormat="1" ht="20.100000000000001" customHeight="1">
      <c r="A79" s="12" t="s">
        <v>309</v>
      </c>
      <c r="B79" s="22" t="s">
        <v>222</v>
      </c>
      <c r="C79" s="22" t="s">
        <v>21</v>
      </c>
      <c r="D79" s="27">
        <v>109</v>
      </c>
      <c r="E79" s="50">
        <v>68</v>
      </c>
      <c r="F79" s="32">
        <f>SUM(E79-70)*-20/60</f>
        <v>0.66666666666666663</v>
      </c>
      <c r="G79" s="51">
        <v>53</v>
      </c>
      <c r="H79" s="39" t="s">
        <v>10</v>
      </c>
      <c r="I79" s="52">
        <v>58</v>
      </c>
      <c r="J79" s="41" t="s">
        <v>11</v>
      </c>
      <c r="K79" s="50">
        <v>4</v>
      </c>
      <c r="L79" s="53">
        <v>4</v>
      </c>
      <c r="M79" s="10">
        <f>SUM(K79+L79)</f>
        <v>8</v>
      </c>
      <c r="N79" s="53">
        <v>0</v>
      </c>
      <c r="O79" s="53">
        <v>-2</v>
      </c>
      <c r="P79" s="53">
        <v>-7</v>
      </c>
      <c r="Q79" s="11">
        <f>SUM(F79+G79+I79/60+M79+N79+O79+P79)</f>
        <v>53.633333333333333</v>
      </c>
      <c r="R79" s="54">
        <v>94</v>
      </c>
      <c r="S79" s="55" t="s">
        <v>28</v>
      </c>
      <c r="T79" s="56"/>
      <c r="U79" s="56"/>
      <c r="V79" s="155">
        <v>0.5</v>
      </c>
      <c r="W79" s="155">
        <v>0.5374768518518519</v>
      </c>
      <c r="X79" s="147">
        <f>W79-V79</f>
        <v>3.74768518518519E-2</v>
      </c>
    </row>
    <row r="80" spans="1:24" s="56" customFormat="1" ht="20.100000000000001" customHeight="1">
      <c r="A80" s="12" t="s">
        <v>310</v>
      </c>
      <c r="B80" s="22" t="s">
        <v>232</v>
      </c>
      <c r="C80" s="22" t="s">
        <v>233</v>
      </c>
      <c r="D80" s="27">
        <v>157</v>
      </c>
      <c r="E80" s="21">
        <v>78</v>
      </c>
      <c r="F80" s="32">
        <f>SUM(E80-70)*-20/60</f>
        <v>-2.6666666666666665</v>
      </c>
      <c r="G80" s="38">
        <v>56</v>
      </c>
      <c r="H80" s="39" t="s">
        <v>10</v>
      </c>
      <c r="I80" s="40">
        <v>30</v>
      </c>
      <c r="J80" s="41" t="s">
        <v>11</v>
      </c>
      <c r="K80" s="21">
        <v>0</v>
      </c>
      <c r="L80" s="12">
        <v>2</v>
      </c>
      <c r="M80" s="10">
        <f>SUM(K80+L80)</f>
        <v>2</v>
      </c>
      <c r="N80" s="12">
        <v>0</v>
      </c>
      <c r="O80" s="12">
        <v>-2</v>
      </c>
      <c r="P80" s="12"/>
      <c r="Q80" s="11">
        <f>SUM(F80+G80+I80/60+M80+N80+O80+P80)</f>
        <v>53.833333333333336</v>
      </c>
      <c r="R80" s="23">
        <v>62</v>
      </c>
      <c r="S80" s="48" t="s">
        <v>28</v>
      </c>
      <c r="T80" s="14"/>
      <c r="U80" s="117"/>
      <c r="V80" s="152">
        <v>0.53472222222222221</v>
      </c>
      <c r="W80" s="152">
        <v>0.57395833333333335</v>
      </c>
      <c r="X80" s="147">
        <f>W80-V80</f>
        <v>3.9236111111111138E-2</v>
      </c>
    </row>
    <row r="81" spans="1:24" s="56" customFormat="1" ht="20.100000000000001" customHeight="1">
      <c r="A81" s="12" t="s">
        <v>311</v>
      </c>
      <c r="B81" s="22" t="s">
        <v>117</v>
      </c>
      <c r="C81" s="22" t="s">
        <v>35</v>
      </c>
      <c r="D81" s="27">
        <v>21</v>
      </c>
      <c r="E81" s="50">
        <v>65</v>
      </c>
      <c r="F81" s="32">
        <f>SUM(E81-70)*-20/60</f>
        <v>1.6666666666666667</v>
      </c>
      <c r="G81" s="51">
        <v>53</v>
      </c>
      <c r="H81" s="39" t="s">
        <v>10</v>
      </c>
      <c r="I81" s="52">
        <v>20</v>
      </c>
      <c r="J81" s="41" t="s">
        <v>11</v>
      </c>
      <c r="K81" s="50">
        <v>1</v>
      </c>
      <c r="L81" s="53">
        <v>3</v>
      </c>
      <c r="M81" s="10">
        <f>SUM(K81+L81)</f>
        <v>4</v>
      </c>
      <c r="N81" s="53">
        <v>0</v>
      </c>
      <c r="O81" s="53">
        <v>-2</v>
      </c>
      <c r="P81" s="53">
        <v>-3</v>
      </c>
      <c r="Q81" s="11">
        <f>SUM(F81+G81+I81/60+M81+N81+O81+P81)</f>
        <v>54</v>
      </c>
      <c r="R81" s="54">
        <v>95</v>
      </c>
      <c r="S81" s="55" t="s">
        <v>28</v>
      </c>
      <c r="V81" s="155">
        <v>0.44097222222222227</v>
      </c>
      <c r="W81" s="155">
        <v>0.47800925925925924</v>
      </c>
      <c r="X81" s="147">
        <f>W81-V81</f>
        <v>3.7037037037036979E-2</v>
      </c>
    </row>
    <row r="82" spans="1:24" s="56" customFormat="1" ht="20.100000000000001" customHeight="1">
      <c r="A82" s="12" t="s">
        <v>312</v>
      </c>
      <c r="B82" s="22" t="s">
        <v>118</v>
      </c>
      <c r="C82" s="22" t="s">
        <v>119</v>
      </c>
      <c r="D82" s="27">
        <v>110</v>
      </c>
      <c r="E82" s="50">
        <v>76</v>
      </c>
      <c r="F82" s="32">
        <f>SUM(E82-70)*-20/60</f>
        <v>-2</v>
      </c>
      <c r="G82" s="51">
        <v>48</v>
      </c>
      <c r="H82" s="39" t="s">
        <v>10</v>
      </c>
      <c r="I82" s="52">
        <v>31</v>
      </c>
      <c r="J82" s="41" t="s">
        <v>11</v>
      </c>
      <c r="K82" s="50">
        <v>5</v>
      </c>
      <c r="L82" s="53">
        <v>5</v>
      </c>
      <c r="M82" s="10">
        <f>SUM(K82+L82)</f>
        <v>10</v>
      </c>
      <c r="N82" s="53">
        <v>0</v>
      </c>
      <c r="O82" s="53">
        <v>-2</v>
      </c>
      <c r="P82" s="53"/>
      <c r="Q82" s="11">
        <f>SUM(F82+G82+I82/60+M82+N82+O82+P82)</f>
        <v>54.516666666666666</v>
      </c>
      <c r="R82" s="54">
        <v>79</v>
      </c>
      <c r="S82" s="55" t="s">
        <v>28</v>
      </c>
      <c r="U82" s="131"/>
      <c r="V82" s="154">
        <v>0.5</v>
      </c>
      <c r="W82" s="154">
        <v>0.53369212962962964</v>
      </c>
      <c r="X82" s="147">
        <f>W82-V82</f>
        <v>3.3692129629629641E-2</v>
      </c>
    </row>
    <row r="83" spans="1:24" s="124" customFormat="1" ht="20.100000000000001" customHeight="1">
      <c r="A83" s="12" t="s">
        <v>313</v>
      </c>
      <c r="B83" s="22" t="s">
        <v>200</v>
      </c>
      <c r="C83" s="22" t="s">
        <v>94</v>
      </c>
      <c r="D83" s="27">
        <v>86</v>
      </c>
      <c r="E83" s="50">
        <v>71</v>
      </c>
      <c r="F83" s="32">
        <f>SUM(E83-70)*-20/60</f>
        <v>-0.33333333333333331</v>
      </c>
      <c r="G83" s="51">
        <v>46</v>
      </c>
      <c r="H83" s="39" t="s">
        <v>10</v>
      </c>
      <c r="I83" s="52">
        <v>20</v>
      </c>
      <c r="J83" s="41" t="s">
        <v>11</v>
      </c>
      <c r="K83" s="50">
        <v>5</v>
      </c>
      <c r="L83" s="53">
        <v>4</v>
      </c>
      <c r="M83" s="10">
        <f>SUM(K83+L83)</f>
        <v>9</v>
      </c>
      <c r="N83" s="53">
        <v>0</v>
      </c>
      <c r="O83" s="53"/>
      <c r="P83" s="53"/>
      <c r="Q83" s="11">
        <f>SUM(F83+G83+I83/60+M83+N83+O83+P83)</f>
        <v>55</v>
      </c>
      <c r="R83" s="54">
        <v>96</v>
      </c>
      <c r="S83" s="55" t="s">
        <v>28</v>
      </c>
      <c r="T83" s="56"/>
      <c r="U83" s="56"/>
      <c r="V83" s="155">
        <v>0.4861111111111111</v>
      </c>
      <c r="W83" s="155">
        <v>0.51828703703703705</v>
      </c>
      <c r="X83" s="147">
        <f>W83-V83</f>
        <v>3.2175925925925941E-2</v>
      </c>
    </row>
    <row r="84" spans="1:24" s="56" customFormat="1" ht="20.100000000000001" customHeight="1">
      <c r="A84" s="12" t="s">
        <v>314</v>
      </c>
      <c r="B84" s="22" t="s">
        <v>93</v>
      </c>
      <c r="C84" s="22" t="s">
        <v>94</v>
      </c>
      <c r="D84" s="27">
        <v>104</v>
      </c>
      <c r="E84" s="50">
        <v>79</v>
      </c>
      <c r="F84" s="32">
        <f>SUM(E84-70)*-20/60</f>
        <v>-3</v>
      </c>
      <c r="G84" s="51">
        <v>55</v>
      </c>
      <c r="H84" s="39" t="s">
        <v>10</v>
      </c>
      <c r="I84" s="52">
        <v>10</v>
      </c>
      <c r="J84" s="41" t="s">
        <v>11</v>
      </c>
      <c r="K84" s="50">
        <v>1</v>
      </c>
      <c r="L84" s="53">
        <v>5</v>
      </c>
      <c r="M84" s="10">
        <f>SUM(K84+L84)</f>
        <v>6</v>
      </c>
      <c r="N84" s="53">
        <v>0</v>
      </c>
      <c r="O84" s="53">
        <v>-2</v>
      </c>
      <c r="P84" s="53"/>
      <c r="Q84" s="11">
        <f>SUM(F84+G84+I84/60+M84+N84+O84+P84)</f>
        <v>56.166666666666664</v>
      </c>
      <c r="R84" s="54">
        <v>83</v>
      </c>
      <c r="S84" s="55" t="s">
        <v>28</v>
      </c>
      <c r="V84" s="155">
        <v>0.49652777777777773</v>
      </c>
      <c r="W84" s="155">
        <v>0.53483796296296293</v>
      </c>
      <c r="X84" s="147">
        <f>W84-V84</f>
        <v>3.8310185185185197E-2</v>
      </c>
    </row>
    <row r="85" spans="1:24" s="56" customFormat="1" ht="20.100000000000001" customHeight="1">
      <c r="A85" s="12" t="s">
        <v>315</v>
      </c>
      <c r="B85" s="22" t="s">
        <v>51</v>
      </c>
      <c r="C85" s="22" t="s">
        <v>52</v>
      </c>
      <c r="D85" s="27">
        <v>73</v>
      </c>
      <c r="E85" s="21">
        <v>114</v>
      </c>
      <c r="F85" s="32">
        <f>SUM(E85-70)*-20/60</f>
        <v>-14.666666666666666</v>
      </c>
      <c r="G85" s="38">
        <v>67</v>
      </c>
      <c r="H85" s="39" t="s">
        <v>10</v>
      </c>
      <c r="I85" s="40">
        <v>8</v>
      </c>
      <c r="J85" s="41" t="s">
        <v>11</v>
      </c>
      <c r="K85" s="21">
        <v>4</v>
      </c>
      <c r="L85" s="12">
        <v>4</v>
      </c>
      <c r="M85" s="10">
        <f>SUM(K85+L85)</f>
        <v>8</v>
      </c>
      <c r="N85" s="12">
        <v>1</v>
      </c>
      <c r="O85" s="12">
        <v>-2</v>
      </c>
      <c r="P85" s="12">
        <v>-3</v>
      </c>
      <c r="Q85" s="11">
        <f>SUM(F85+G85+I85/60+M85+N85+O85+P85)</f>
        <v>56.466666666666669</v>
      </c>
      <c r="R85" s="23">
        <v>71</v>
      </c>
      <c r="S85" s="48" t="s">
        <v>28</v>
      </c>
      <c r="T85" s="14"/>
      <c r="U85" s="97"/>
      <c r="V85" s="151">
        <v>0.47569444444444442</v>
      </c>
      <c r="W85" s="151">
        <v>0.52231481481481479</v>
      </c>
      <c r="X85" s="147">
        <f>W85-V85</f>
        <v>4.6620370370370368E-2</v>
      </c>
    </row>
    <row r="86" spans="1:24" s="131" customFormat="1" ht="20.100000000000001" customHeight="1">
      <c r="A86" s="12" t="s">
        <v>316</v>
      </c>
      <c r="B86" s="104" t="s">
        <v>172</v>
      </c>
      <c r="C86" s="104" t="s">
        <v>22</v>
      </c>
      <c r="D86" s="105">
        <v>60</v>
      </c>
      <c r="E86" s="125"/>
      <c r="F86" s="107">
        <f>SUM(E86-70)*-20/60</f>
        <v>23.333333333333332</v>
      </c>
      <c r="G86" s="126">
        <v>35</v>
      </c>
      <c r="H86" s="109" t="s">
        <v>10</v>
      </c>
      <c r="I86" s="127">
        <v>54</v>
      </c>
      <c r="J86" s="111" t="s">
        <v>11</v>
      </c>
      <c r="K86" s="125">
        <v>0</v>
      </c>
      <c r="L86" s="128">
        <v>3</v>
      </c>
      <c r="M86" s="113">
        <f>SUM(K86+L86)</f>
        <v>3</v>
      </c>
      <c r="N86" s="128">
        <v>0</v>
      </c>
      <c r="O86" s="128">
        <v>-2</v>
      </c>
      <c r="P86" s="128">
        <v>-3</v>
      </c>
      <c r="Q86" s="114">
        <f>SUM(F86+G86+I86/60+M86+N86+O86+P86)</f>
        <v>57.233333333333327</v>
      </c>
      <c r="R86" s="129">
        <v>2003</v>
      </c>
      <c r="S86" s="130" t="s">
        <v>38</v>
      </c>
      <c r="V86" s="154">
        <v>0.46527777777777773</v>
      </c>
      <c r="W86" s="154">
        <v>0.49020833333333336</v>
      </c>
      <c r="X86" s="147">
        <f>W86-V86</f>
        <v>2.4930555555555622E-2</v>
      </c>
    </row>
    <row r="87" spans="1:24" s="56" customFormat="1" ht="20.100000000000001" customHeight="1">
      <c r="A87" s="12" t="s">
        <v>317</v>
      </c>
      <c r="B87" s="68" t="s">
        <v>115</v>
      </c>
      <c r="C87" s="68" t="s">
        <v>114</v>
      </c>
      <c r="D87" s="69">
        <v>93</v>
      </c>
      <c r="E87" s="176"/>
      <c r="F87" s="71">
        <f>SUM(E87-70)*-20/60</f>
        <v>23.333333333333332</v>
      </c>
      <c r="G87" s="72">
        <v>33</v>
      </c>
      <c r="H87" s="73" t="s">
        <v>10</v>
      </c>
      <c r="I87" s="74">
        <v>0</v>
      </c>
      <c r="J87" s="75" t="s">
        <v>11</v>
      </c>
      <c r="K87" s="176">
        <v>4</v>
      </c>
      <c r="L87" s="177">
        <v>2</v>
      </c>
      <c r="M87" s="77">
        <f>SUM(K87+L87)</f>
        <v>6</v>
      </c>
      <c r="N87" s="177">
        <v>0</v>
      </c>
      <c r="O87" s="177">
        <v>-2</v>
      </c>
      <c r="P87" s="177">
        <v>-3</v>
      </c>
      <c r="Q87" s="78">
        <f>SUM(F87+G87+I87/60+M87+N87+O87+P87)</f>
        <v>57.333333333333329</v>
      </c>
      <c r="R87" s="79">
        <v>97</v>
      </c>
      <c r="S87" s="80" t="s">
        <v>38</v>
      </c>
      <c r="T87" s="82"/>
      <c r="U87" s="82"/>
      <c r="V87" s="150">
        <v>0.48958333333333331</v>
      </c>
      <c r="W87" s="150">
        <v>0.51250000000000007</v>
      </c>
      <c r="X87" s="159">
        <f>W87-V87</f>
        <v>2.2916666666666752E-2</v>
      </c>
    </row>
    <row r="88" spans="1:24" s="124" customFormat="1" ht="20.100000000000001" customHeight="1">
      <c r="A88" s="12" t="s">
        <v>318</v>
      </c>
      <c r="B88" s="22" t="s">
        <v>30</v>
      </c>
      <c r="C88" s="22" t="s">
        <v>21</v>
      </c>
      <c r="D88" s="27">
        <v>51</v>
      </c>
      <c r="E88" s="20">
        <v>118</v>
      </c>
      <c r="F88" s="32">
        <f>SUM(E88-70)*-20/60</f>
        <v>-16</v>
      </c>
      <c r="G88" s="38">
        <v>72</v>
      </c>
      <c r="H88" s="39" t="s">
        <v>10</v>
      </c>
      <c r="I88" s="40">
        <v>28</v>
      </c>
      <c r="J88" s="41" t="s">
        <v>11</v>
      </c>
      <c r="K88" s="20">
        <v>2</v>
      </c>
      <c r="L88" s="13">
        <v>3</v>
      </c>
      <c r="M88" s="10">
        <f>SUM(K88+L88)</f>
        <v>5</v>
      </c>
      <c r="N88" s="13">
        <v>1</v>
      </c>
      <c r="O88" s="13">
        <v>-2</v>
      </c>
      <c r="P88" s="13">
        <v>-3</v>
      </c>
      <c r="Q88" s="11">
        <f>SUM(F88+G88+I88/60+M88+N88+O88+P88)</f>
        <v>57.466666666666669</v>
      </c>
      <c r="R88" s="23">
        <v>63</v>
      </c>
      <c r="S88" s="48" t="s">
        <v>28</v>
      </c>
      <c r="T88" s="14"/>
      <c r="U88" s="14"/>
      <c r="V88" s="149">
        <v>0.46180555555555558</v>
      </c>
      <c r="W88" s="149">
        <v>0.5121296296296296</v>
      </c>
      <c r="X88" s="147">
        <f>W88-V88</f>
        <v>5.0324074074074021E-2</v>
      </c>
    </row>
    <row r="89" spans="1:24" s="124" customFormat="1" ht="20.100000000000001" customHeight="1">
      <c r="A89" s="12" t="s">
        <v>319</v>
      </c>
      <c r="B89" s="104" t="s">
        <v>122</v>
      </c>
      <c r="C89" s="104" t="s">
        <v>123</v>
      </c>
      <c r="D89" s="105">
        <v>124</v>
      </c>
      <c r="E89" s="125"/>
      <c r="F89" s="107">
        <f>SUM(E89-70)*-20/60</f>
        <v>23.333333333333332</v>
      </c>
      <c r="G89" s="126">
        <v>33</v>
      </c>
      <c r="H89" s="109" t="s">
        <v>10</v>
      </c>
      <c r="I89" s="127">
        <v>54</v>
      </c>
      <c r="J89" s="111" t="s">
        <v>11</v>
      </c>
      <c r="K89" s="125">
        <v>4</v>
      </c>
      <c r="L89" s="128">
        <v>1</v>
      </c>
      <c r="M89" s="113">
        <f>SUM(K89+L89)</f>
        <v>5</v>
      </c>
      <c r="N89" s="128">
        <v>0</v>
      </c>
      <c r="O89" s="128">
        <v>-2</v>
      </c>
      <c r="P89" s="128"/>
      <c r="Q89" s="114">
        <f>SUM(F89+G89+I89/60+M89+N89+O89+P89)</f>
        <v>60.233333333333327</v>
      </c>
      <c r="R89" s="129">
        <v>99</v>
      </c>
      <c r="S89" s="130" t="s">
        <v>38</v>
      </c>
      <c r="T89" s="131"/>
      <c r="U89" s="56"/>
      <c r="V89" s="155">
        <v>0.51041666666666663</v>
      </c>
      <c r="W89" s="155">
        <v>0.53395833333333331</v>
      </c>
      <c r="X89" s="147">
        <f>W89-V89</f>
        <v>2.3541666666666683E-2</v>
      </c>
    </row>
    <row r="90" spans="1:24" s="56" customFormat="1" ht="20.100000000000001" customHeight="1">
      <c r="A90" s="12" t="s">
        <v>320</v>
      </c>
      <c r="B90" s="104" t="s">
        <v>108</v>
      </c>
      <c r="C90" s="104" t="s">
        <v>109</v>
      </c>
      <c r="D90" s="105">
        <v>132</v>
      </c>
      <c r="E90" s="125"/>
      <c r="F90" s="107">
        <f>SUM(E90-70)*-20/60</f>
        <v>23.333333333333332</v>
      </c>
      <c r="G90" s="126">
        <v>32</v>
      </c>
      <c r="H90" s="109" t="s">
        <v>10</v>
      </c>
      <c r="I90" s="127">
        <v>30</v>
      </c>
      <c r="J90" s="111" t="s">
        <v>11</v>
      </c>
      <c r="K90" s="125">
        <v>5</v>
      </c>
      <c r="L90" s="128">
        <v>5</v>
      </c>
      <c r="M90" s="113">
        <f>SUM(K90+L90)</f>
        <v>10</v>
      </c>
      <c r="N90" s="128">
        <v>0</v>
      </c>
      <c r="O90" s="128">
        <v>-2</v>
      </c>
      <c r="P90" s="128">
        <v>-3</v>
      </c>
      <c r="Q90" s="114">
        <f>SUM(F90+G90+I90/60+M90+N90+O90+P90)</f>
        <v>60.833333333333329</v>
      </c>
      <c r="R90" s="129">
        <v>2002</v>
      </c>
      <c r="S90" s="130" t="s">
        <v>38</v>
      </c>
      <c r="T90" s="131"/>
      <c r="U90" s="131"/>
      <c r="V90" s="154">
        <v>0.51736111111111105</v>
      </c>
      <c r="W90" s="154">
        <v>0.53993055555555558</v>
      </c>
      <c r="X90" s="147">
        <f>W90-V90</f>
        <v>2.2569444444444531E-2</v>
      </c>
    </row>
    <row r="91" spans="1:24" s="124" customFormat="1" ht="20.100000000000001" customHeight="1">
      <c r="A91" s="12" t="s">
        <v>321</v>
      </c>
      <c r="B91" s="68" t="s">
        <v>223</v>
      </c>
      <c r="C91" s="68" t="s">
        <v>138</v>
      </c>
      <c r="D91" s="69">
        <v>122</v>
      </c>
      <c r="E91" s="118"/>
      <c r="F91" s="71">
        <f>SUM(E91-70)*-20/60</f>
        <v>23.333333333333332</v>
      </c>
      <c r="G91" s="119">
        <v>40</v>
      </c>
      <c r="H91" s="73" t="s">
        <v>10</v>
      </c>
      <c r="I91" s="120">
        <v>45</v>
      </c>
      <c r="J91" s="75" t="s">
        <v>11</v>
      </c>
      <c r="K91" s="118">
        <v>3</v>
      </c>
      <c r="L91" s="121">
        <v>3</v>
      </c>
      <c r="M91" s="77">
        <f>SUM(K91+L91)</f>
        <v>6</v>
      </c>
      <c r="N91" s="121">
        <v>0</v>
      </c>
      <c r="O91" s="121">
        <v>-2</v>
      </c>
      <c r="P91" s="121">
        <v>-7</v>
      </c>
      <c r="Q91" s="78">
        <f>SUM(F91+G91+I91/60+M91+N91+O91+P91)</f>
        <v>61.083333333333329</v>
      </c>
      <c r="R91" s="122">
        <v>69</v>
      </c>
      <c r="S91" s="123" t="s">
        <v>29</v>
      </c>
      <c r="V91" s="156">
        <v>0.51041666666666663</v>
      </c>
      <c r="W91" s="156">
        <v>0.53871527777777783</v>
      </c>
      <c r="X91" s="159">
        <f>W91-V91</f>
        <v>2.8298611111111205E-2</v>
      </c>
    </row>
    <row r="92" spans="1:24" s="131" customFormat="1" ht="20.100000000000001" customHeight="1">
      <c r="A92" s="12" t="s">
        <v>322</v>
      </c>
      <c r="B92" s="22" t="s">
        <v>175</v>
      </c>
      <c r="C92" s="22" t="s">
        <v>176</v>
      </c>
      <c r="D92" s="27">
        <v>115</v>
      </c>
      <c r="E92" s="50">
        <v>114</v>
      </c>
      <c r="F92" s="32">
        <f>SUM(E92-70)*-20/60</f>
        <v>-14.666666666666666</v>
      </c>
      <c r="G92" s="51">
        <v>72</v>
      </c>
      <c r="H92" s="39" t="s">
        <v>10</v>
      </c>
      <c r="I92" s="52">
        <v>39</v>
      </c>
      <c r="J92" s="41" t="s">
        <v>11</v>
      </c>
      <c r="K92" s="50">
        <v>5</v>
      </c>
      <c r="L92" s="53">
        <v>1</v>
      </c>
      <c r="M92" s="10">
        <f>SUM(K92+L92)</f>
        <v>6</v>
      </c>
      <c r="N92" s="53">
        <v>0</v>
      </c>
      <c r="O92" s="53">
        <v>-2</v>
      </c>
      <c r="P92" s="53"/>
      <c r="Q92" s="11">
        <f>SUM(F92+G92+I92/60+M92+N92+O92+P92)</f>
        <v>61.983333333333334</v>
      </c>
      <c r="R92" s="54">
        <v>70</v>
      </c>
      <c r="S92" s="55" t="s">
        <v>28</v>
      </c>
      <c r="T92" s="56"/>
      <c r="U92" s="56"/>
      <c r="V92" s="155">
        <v>0.50347222222222221</v>
      </c>
      <c r="W92" s="155">
        <v>0.5539236111111111</v>
      </c>
      <c r="X92" s="147">
        <f>W92-V92</f>
        <v>5.0451388888888893E-2</v>
      </c>
    </row>
    <row r="93" spans="1:24" s="56" customFormat="1" ht="20.100000000000001" customHeight="1">
      <c r="A93" s="12" t="s">
        <v>323</v>
      </c>
      <c r="B93" s="104" t="s">
        <v>213</v>
      </c>
      <c r="C93" s="104" t="s">
        <v>161</v>
      </c>
      <c r="D93" s="105">
        <v>28</v>
      </c>
      <c r="E93" s="125"/>
      <c r="F93" s="107">
        <f>SUM(E93-70)*-20/60</f>
        <v>23.333333333333332</v>
      </c>
      <c r="G93" s="126">
        <v>37</v>
      </c>
      <c r="H93" s="109" t="s">
        <v>10</v>
      </c>
      <c r="I93" s="127">
        <v>43</v>
      </c>
      <c r="J93" s="111" t="s">
        <v>11</v>
      </c>
      <c r="K93" s="125">
        <v>4</v>
      </c>
      <c r="L93" s="128">
        <v>3</v>
      </c>
      <c r="M93" s="113">
        <f>SUM(K93+L93)</f>
        <v>7</v>
      </c>
      <c r="N93" s="128">
        <v>0</v>
      </c>
      <c r="O93" s="128">
        <v>-2</v>
      </c>
      <c r="P93" s="128">
        <v>-3</v>
      </c>
      <c r="Q93" s="114">
        <f>SUM(F93+G93+I93/60+M93+N93+O93+P93)</f>
        <v>63.05</v>
      </c>
      <c r="R93" s="129">
        <v>2003</v>
      </c>
      <c r="S93" s="130" t="s">
        <v>38</v>
      </c>
      <c r="T93" s="131"/>
      <c r="U93" s="131"/>
      <c r="V93" s="154">
        <v>0.44444444444444442</v>
      </c>
      <c r="W93" s="154">
        <v>0.47063657407407405</v>
      </c>
      <c r="X93" s="158">
        <f>W93-V93</f>
        <v>2.6192129629629635E-2</v>
      </c>
    </row>
    <row r="94" spans="1:24" s="56" customFormat="1" ht="20.100000000000001" customHeight="1">
      <c r="A94" s="12" t="s">
        <v>324</v>
      </c>
      <c r="B94" s="22" t="s">
        <v>172</v>
      </c>
      <c r="C94" s="22" t="s">
        <v>173</v>
      </c>
      <c r="D94" s="27">
        <v>58</v>
      </c>
      <c r="E94" s="50">
        <v>78</v>
      </c>
      <c r="F94" s="32">
        <f>SUM(E94-70)*-20/60</f>
        <v>-2.6666666666666665</v>
      </c>
      <c r="G94" s="51">
        <v>69</v>
      </c>
      <c r="H94" s="39" t="s">
        <v>10</v>
      </c>
      <c r="I94" s="52">
        <v>24</v>
      </c>
      <c r="J94" s="41" t="s">
        <v>11</v>
      </c>
      <c r="K94" s="50">
        <v>1</v>
      </c>
      <c r="L94" s="53">
        <v>1</v>
      </c>
      <c r="M94" s="10">
        <f>SUM(K94+L94)</f>
        <v>2</v>
      </c>
      <c r="N94" s="53">
        <v>0</v>
      </c>
      <c r="O94" s="53">
        <v>-2</v>
      </c>
      <c r="P94" s="53">
        <v>-3</v>
      </c>
      <c r="Q94" s="11">
        <f>SUM(F94+G94+I94/60+M94+N94+O94+P94)</f>
        <v>63.733333333333334</v>
      </c>
      <c r="R94" s="54">
        <v>64</v>
      </c>
      <c r="S94" s="55" t="s">
        <v>28</v>
      </c>
      <c r="U94" s="124"/>
      <c r="V94" s="156">
        <v>0.46527777777777773</v>
      </c>
      <c r="W94" s="156">
        <v>0.51347222222222222</v>
      </c>
      <c r="X94" s="147">
        <f>W94-V94</f>
        <v>4.8194444444444484E-2</v>
      </c>
    </row>
    <row r="95" spans="1:24" s="124" customFormat="1" ht="20.100000000000001" customHeight="1">
      <c r="A95" s="12" t="s">
        <v>325</v>
      </c>
      <c r="B95" s="104" t="s">
        <v>47</v>
      </c>
      <c r="C95" s="104" t="s">
        <v>104</v>
      </c>
      <c r="D95" s="105">
        <v>154</v>
      </c>
      <c r="E95" s="125"/>
      <c r="F95" s="107">
        <f>SUM(E95-70)*-20/60</f>
        <v>23.333333333333332</v>
      </c>
      <c r="G95" s="126">
        <v>39</v>
      </c>
      <c r="H95" s="109" t="s">
        <v>10</v>
      </c>
      <c r="I95" s="127">
        <v>40</v>
      </c>
      <c r="J95" s="111" t="s">
        <v>11</v>
      </c>
      <c r="K95" s="125">
        <v>3</v>
      </c>
      <c r="L95" s="128">
        <v>4</v>
      </c>
      <c r="M95" s="113">
        <f>SUM(K95+L95)</f>
        <v>7</v>
      </c>
      <c r="N95" s="128">
        <v>0</v>
      </c>
      <c r="O95" s="128">
        <v>-2</v>
      </c>
      <c r="P95" s="128">
        <v>-3</v>
      </c>
      <c r="Q95" s="114">
        <f>SUM(F95+G95+I95/60+M95+N95+O95+P95)</f>
        <v>65</v>
      </c>
      <c r="R95" s="129">
        <v>2000</v>
      </c>
      <c r="S95" s="130" t="s">
        <v>38</v>
      </c>
      <c r="T95" s="131"/>
      <c r="U95" s="131"/>
      <c r="V95" s="154">
        <v>0.53125</v>
      </c>
      <c r="W95" s="154">
        <v>0.55879629629629635</v>
      </c>
      <c r="X95" s="147">
        <f>W95-V95</f>
        <v>2.7546296296296346E-2</v>
      </c>
    </row>
    <row r="96" spans="1:24" s="56" customFormat="1" ht="20.100000000000001" customHeight="1">
      <c r="A96" s="12" t="s">
        <v>326</v>
      </c>
      <c r="B96" s="104" t="s">
        <v>113</v>
      </c>
      <c r="C96" s="104" t="s">
        <v>114</v>
      </c>
      <c r="D96" s="105">
        <v>131</v>
      </c>
      <c r="E96" s="125"/>
      <c r="F96" s="107">
        <f>SUM(E96-70)*-20/60</f>
        <v>23.333333333333332</v>
      </c>
      <c r="G96" s="126">
        <v>41</v>
      </c>
      <c r="H96" s="109" t="s">
        <v>10</v>
      </c>
      <c r="I96" s="127">
        <v>12</v>
      </c>
      <c r="J96" s="111" t="s">
        <v>11</v>
      </c>
      <c r="K96" s="125">
        <v>1</v>
      </c>
      <c r="L96" s="128">
        <v>5</v>
      </c>
      <c r="M96" s="113">
        <f>SUM(K96+L96)</f>
        <v>6</v>
      </c>
      <c r="N96" s="128">
        <v>0</v>
      </c>
      <c r="O96" s="128">
        <v>-2</v>
      </c>
      <c r="P96" s="128">
        <v>-3</v>
      </c>
      <c r="Q96" s="114">
        <f>SUM(F96+G96+I96/60+M96+N96+O96+P96)</f>
        <v>65.533333333333331</v>
      </c>
      <c r="R96" s="129">
        <v>2003</v>
      </c>
      <c r="S96" s="130" t="s">
        <v>38</v>
      </c>
      <c r="T96" s="131"/>
      <c r="U96" s="131"/>
      <c r="V96" s="154">
        <v>0.51736111111111105</v>
      </c>
      <c r="W96" s="154">
        <v>0.54597222222222219</v>
      </c>
      <c r="X96" s="147">
        <f>W96-V96</f>
        <v>2.8611111111111143E-2</v>
      </c>
    </row>
    <row r="97" spans="1:24" s="56" customFormat="1" ht="20.100000000000001" customHeight="1">
      <c r="A97" s="12" t="s">
        <v>327</v>
      </c>
      <c r="B97" s="84" t="s">
        <v>49</v>
      </c>
      <c r="C97" s="84" t="s">
        <v>50</v>
      </c>
      <c r="D97" s="85">
        <v>31</v>
      </c>
      <c r="E97" s="98"/>
      <c r="F97" s="87">
        <f>SUM(E97-70)*-20/60</f>
        <v>23.333333333333332</v>
      </c>
      <c r="G97" s="88">
        <v>42</v>
      </c>
      <c r="H97" s="89" t="s">
        <v>10</v>
      </c>
      <c r="I97" s="90">
        <v>13</v>
      </c>
      <c r="J97" s="91" t="s">
        <v>11</v>
      </c>
      <c r="K97" s="98">
        <v>2</v>
      </c>
      <c r="L97" s="99">
        <v>4</v>
      </c>
      <c r="M97" s="93">
        <f>SUM(K97+L97)</f>
        <v>6</v>
      </c>
      <c r="N97" s="99">
        <v>0</v>
      </c>
      <c r="O97" s="99">
        <v>-2</v>
      </c>
      <c r="P97" s="99">
        <v>-3</v>
      </c>
      <c r="Q97" s="94">
        <f>SUM(F97+G97+I97/60+M97+N97+O97+P97)</f>
        <v>66.55</v>
      </c>
      <c r="R97" s="95">
        <v>99</v>
      </c>
      <c r="S97" s="96" t="s">
        <v>38</v>
      </c>
      <c r="T97" s="97"/>
      <c r="U97" s="14"/>
      <c r="V97" s="149">
        <v>0.44791666666666669</v>
      </c>
      <c r="W97" s="149">
        <v>0.47723379629629631</v>
      </c>
      <c r="X97" s="147">
        <f>W97-V97</f>
        <v>2.9317129629629624E-2</v>
      </c>
    </row>
    <row r="98" spans="1:24" s="56" customFormat="1" ht="20.100000000000001" customHeight="1">
      <c r="A98" s="12" t="s">
        <v>328</v>
      </c>
      <c r="B98" s="104" t="s">
        <v>175</v>
      </c>
      <c r="C98" s="104" t="s">
        <v>225</v>
      </c>
      <c r="D98" s="105">
        <v>130</v>
      </c>
      <c r="E98" s="125"/>
      <c r="F98" s="107">
        <f>SUM(E98-70)*-20/60</f>
        <v>23.333333333333332</v>
      </c>
      <c r="G98" s="126">
        <v>37</v>
      </c>
      <c r="H98" s="109" t="s">
        <v>10</v>
      </c>
      <c r="I98" s="127">
        <v>44</v>
      </c>
      <c r="J98" s="111" t="s">
        <v>11</v>
      </c>
      <c r="K98" s="125">
        <v>5</v>
      </c>
      <c r="L98" s="128">
        <v>4</v>
      </c>
      <c r="M98" s="113">
        <f>SUM(K98+L98)</f>
        <v>9</v>
      </c>
      <c r="N98" s="128">
        <v>0</v>
      </c>
      <c r="O98" s="128"/>
      <c r="P98" s="128">
        <v>-3</v>
      </c>
      <c r="Q98" s="114">
        <f>SUM(F98+G98+I98/60+M98+N98+O98+P98)</f>
        <v>67.066666666666663</v>
      </c>
      <c r="R98" s="129">
        <v>2003</v>
      </c>
      <c r="S98" s="130" t="s">
        <v>38</v>
      </c>
      <c r="T98" s="131"/>
      <c r="U98" s="131"/>
      <c r="V98" s="154">
        <v>0.51388888888888895</v>
      </c>
      <c r="W98" s="154">
        <v>0.54009259259259257</v>
      </c>
      <c r="X98" s="158">
        <f>W98-V98</f>
        <v>2.6203703703703618E-2</v>
      </c>
    </row>
    <row r="99" spans="1:24" s="124" customFormat="1" ht="20.100000000000001" customHeight="1">
      <c r="A99" s="12" t="s">
        <v>329</v>
      </c>
      <c r="B99" s="104" t="s">
        <v>218</v>
      </c>
      <c r="C99" s="104" t="s">
        <v>94</v>
      </c>
      <c r="D99" s="105">
        <v>88</v>
      </c>
      <c r="E99" s="125"/>
      <c r="F99" s="107">
        <f>SUM(E99-70)*-20/60</f>
        <v>23.333333333333332</v>
      </c>
      <c r="G99" s="126">
        <v>39</v>
      </c>
      <c r="H99" s="109" t="s">
        <v>10</v>
      </c>
      <c r="I99" s="127">
        <v>54</v>
      </c>
      <c r="J99" s="111" t="s">
        <v>11</v>
      </c>
      <c r="K99" s="125">
        <v>5</v>
      </c>
      <c r="L99" s="128">
        <v>4</v>
      </c>
      <c r="M99" s="113">
        <f>SUM(K99+L99)</f>
        <v>9</v>
      </c>
      <c r="N99" s="128">
        <v>0</v>
      </c>
      <c r="O99" s="128">
        <v>-2</v>
      </c>
      <c r="P99" s="128">
        <v>-3</v>
      </c>
      <c r="Q99" s="114">
        <f>SUM(F99+G99+I99/60+M99+N99+O99+P99)</f>
        <v>67.23333333333332</v>
      </c>
      <c r="R99" s="129">
        <v>2001</v>
      </c>
      <c r="S99" s="130" t="s">
        <v>38</v>
      </c>
      <c r="T99" s="131"/>
      <c r="U99" s="131"/>
      <c r="V99" s="154">
        <v>0.4861111111111111</v>
      </c>
      <c r="W99" s="154">
        <v>0.5138194444444445</v>
      </c>
      <c r="X99" s="158">
        <f>W99-V99</f>
        <v>2.770833333333339E-2</v>
      </c>
    </row>
    <row r="100" spans="1:24" s="56" customFormat="1" ht="20.100000000000001" customHeight="1">
      <c r="A100" s="12" t="s">
        <v>330</v>
      </c>
      <c r="B100" s="104" t="s">
        <v>115</v>
      </c>
      <c r="C100" s="104" t="s">
        <v>143</v>
      </c>
      <c r="D100" s="105">
        <v>94</v>
      </c>
      <c r="E100" s="125"/>
      <c r="F100" s="107">
        <f>SUM(E100-70)*-20/60</f>
        <v>23.333333333333332</v>
      </c>
      <c r="G100" s="126">
        <v>37</v>
      </c>
      <c r="H100" s="109" t="s">
        <v>10</v>
      </c>
      <c r="I100" s="127">
        <v>30</v>
      </c>
      <c r="J100" s="111" t="s">
        <v>11</v>
      </c>
      <c r="K100" s="125">
        <v>5</v>
      </c>
      <c r="L100" s="128">
        <v>4</v>
      </c>
      <c r="M100" s="113">
        <f>SUM(K100+L100)</f>
        <v>9</v>
      </c>
      <c r="N100" s="128">
        <v>0</v>
      </c>
      <c r="O100" s="128">
        <v>-2</v>
      </c>
      <c r="P100" s="128"/>
      <c r="Q100" s="114">
        <f>SUM(F100+G100+I100/60+M100+N100+O100+P100)</f>
        <v>67.833333333333329</v>
      </c>
      <c r="R100" s="129">
        <v>2000</v>
      </c>
      <c r="S100" s="130" t="s">
        <v>38</v>
      </c>
      <c r="T100" s="131"/>
      <c r="U100" s="131"/>
      <c r="V100" s="154">
        <v>0.48958333333333331</v>
      </c>
      <c r="W100" s="154">
        <v>0.515625</v>
      </c>
      <c r="X100" s="147">
        <f>W100-V100</f>
        <v>2.6041666666666685E-2</v>
      </c>
    </row>
    <row r="101" spans="1:24" s="124" customFormat="1" ht="20.100000000000001" customHeight="1">
      <c r="A101" s="12" t="s">
        <v>331</v>
      </c>
      <c r="B101" s="68" t="s">
        <v>60</v>
      </c>
      <c r="C101" s="68" t="s">
        <v>120</v>
      </c>
      <c r="D101" s="69">
        <v>65</v>
      </c>
      <c r="E101" s="118"/>
      <c r="F101" s="71">
        <f>SUM(E101-70)*-20/60</f>
        <v>23.333333333333332</v>
      </c>
      <c r="G101" s="119">
        <v>50</v>
      </c>
      <c r="H101" s="73" t="s">
        <v>10</v>
      </c>
      <c r="I101" s="120">
        <v>43</v>
      </c>
      <c r="J101" s="75" t="s">
        <v>11</v>
      </c>
      <c r="K101" s="118">
        <v>3</v>
      </c>
      <c r="L101" s="121">
        <v>1</v>
      </c>
      <c r="M101" s="77">
        <f>SUM(K101+L101)</f>
        <v>4</v>
      </c>
      <c r="N101" s="121">
        <v>0</v>
      </c>
      <c r="O101" s="121">
        <v>-2</v>
      </c>
      <c r="P101" s="121">
        <v>-7</v>
      </c>
      <c r="Q101" s="78">
        <f>SUM(F101+G101+I101/60+M101+N101+O101+P101)</f>
        <v>69.05</v>
      </c>
      <c r="R101" s="122">
        <v>91</v>
      </c>
      <c r="S101" s="123" t="s">
        <v>29</v>
      </c>
      <c r="U101" s="56"/>
      <c r="V101" s="155">
        <v>0.46875</v>
      </c>
      <c r="W101" s="155">
        <v>0.50396990740740744</v>
      </c>
      <c r="X101" s="147">
        <f>W101-V101</f>
        <v>3.5219907407407436E-2</v>
      </c>
    </row>
    <row r="102" spans="1:24" s="124" customFormat="1" ht="20.100000000000001" customHeight="1">
      <c r="A102" s="12" t="s">
        <v>332</v>
      </c>
      <c r="B102" s="68" t="s">
        <v>189</v>
      </c>
      <c r="C102" s="68" t="s">
        <v>190</v>
      </c>
      <c r="D102" s="69">
        <v>12</v>
      </c>
      <c r="E102" s="118"/>
      <c r="F102" s="71">
        <f>SUM(E102-70)*-20/60</f>
        <v>23.333333333333332</v>
      </c>
      <c r="G102" s="119">
        <v>43</v>
      </c>
      <c r="H102" s="73" t="s">
        <v>10</v>
      </c>
      <c r="I102" s="120">
        <v>10</v>
      </c>
      <c r="J102" s="75" t="s">
        <v>11</v>
      </c>
      <c r="K102" s="118">
        <v>4</v>
      </c>
      <c r="L102" s="121">
        <v>4</v>
      </c>
      <c r="M102" s="77">
        <f>SUM(K102+L102)</f>
        <v>8</v>
      </c>
      <c r="N102" s="121">
        <v>0</v>
      </c>
      <c r="O102" s="121">
        <v>-2</v>
      </c>
      <c r="P102" s="121">
        <v>-3</v>
      </c>
      <c r="Q102" s="78">
        <f>SUM(F102+G102+I102/60+M102+N102+O102+P102)</f>
        <v>69.5</v>
      </c>
      <c r="R102" s="122">
        <v>78</v>
      </c>
      <c r="S102" s="123" t="s">
        <v>29</v>
      </c>
      <c r="U102" s="14"/>
      <c r="V102" s="149">
        <v>0.43402777777777773</v>
      </c>
      <c r="W102" s="149">
        <v>0.46400462962962963</v>
      </c>
      <c r="X102" s="147">
        <f>W102-V102</f>
        <v>2.9976851851851893E-2</v>
      </c>
    </row>
    <row r="103" spans="1:24" s="131" customFormat="1" ht="20.100000000000001" customHeight="1">
      <c r="A103" s="12" t="s">
        <v>333</v>
      </c>
      <c r="B103" s="68" t="s">
        <v>195</v>
      </c>
      <c r="C103" s="68" t="s">
        <v>136</v>
      </c>
      <c r="D103" s="69">
        <v>34</v>
      </c>
      <c r="E103" s="118"/>
      <c r="F103" s="71">
        <f>SUM(E103-70)*-20/60</f>
        <v>23.333333333333332</v>
      </c>
      <c r="G103" s="119">
        <v>48</v>
      </c>
      <c r="H103" s="73" t="s">
        <v>10</v>
      </c>
      <c r="I103" s="120">
        <v>19</v>
      </c>
      <c r="J103" s="75" t="s">
        <v>11</v>
      </c>
      <c r="K103" s="118">
        <v>4</v>
      </c>
      <c r="L103" s="121">
        <v>3</v>
      </c>
      <c r="M103" s="77">
        <f>SUM(K103+L103)</f>
        <v>7</v>
      </c>
      <c r="N103" s="121">
        <v>0</v>
      </c>
      <c r="O103" s="121">
        <v>-2</v>
      </c>
      <c r="P103" s="121">
        <v>-7</v>
      </c>
      <c r="Q103" s="78">
        <f>SUM(F103+G103+I103/60+M103+N103+O103+P103)</f>
        <v>69.649999999999991</v>
      </c>
      <c r="R103" s="122">
        <v>86</v>
      </c>
      <c r="S103" s="123" t="s">
        <v>29</v>
      </c>
      <c r="T103" s="124"/>
      <c r="U103" s="124"/>
      <c r="V103" s="156">
        <v>0.44791666666666669</v>
      </c>
      <c r="W103" s="156">
        <v>0.48146990740740742</v>
      </c>
      <c r="X103" s="147">
        <f>W103-V103</f>
        <v>3.3553240740740731E-2</v>
      </c>
    </row>
    <row r="104" spans="1:24" s="56" customFormat="1" ht="20.100000000000001" customHeight="1">
      <c r="A104" s="12" t="s">
        <v>334</v>
      </c>
      <c r="B104" s="22" t="s">
        <v>89</v>
      </c>
      <c r="C104" s="22" t="s">
        <v>90</v>
      </c>
      <c r="D104" s="27">
        <v>13</v>
      </c>
      <c r="E104" s="50">
        <v>87</v>
      </c>
      <c r="F104" s="32">
        <f>SUM(E104-70)*-20/60</f>
        <v>-5.666666666666667</v>
      </c>
      <c r="G104" s="51">
        <v>74</v>
      </c>
      <c r="H104" s="39" t="s">
        <v>10</v>
      </c>
      <c r="I104" s="52">
        <v>35</v>
      </c>
      <c r="J104" s="41" t="s">
        <v>11</v>
      </c>
      <c r="K104" s="50">
        <v>1</v>
      </c>
      <c r="L104" s="53">
        <v>5</v>
      </c>
      <c r="M104" s="10">
        <f>SUM(K104+L104)</f>
        <v>6</v>
      </c>
      <c r="N104" s="53">
        <v>0</v>
      </c>
      <c r="O104" s="53">
        <v>-2</v>
      </c>
      <c r="P104" s="53">
        <v>-3</v>
      </c>
      <c r="Q104" s="11">
        <f>SUM(F104+G104+I104/60+M104+N104+O104+P104)</f>
        <v>69.916666666666657</v>
      </c>
      <c r="R104" s="54">
        <v>73</v>
      </c>
      <c r="S104" s="55" t="s">
        <v>28</v>
      </c>
      <c r="U104" s="97"/>
      <c r="V104" s="151">
        <v>0.43402777777777773</v>
      </c>
      <c r="W104" s="151">
        <v>0.48582175925925924</v>
      </c>
      <c r="X104" s="147">
        <f>W104-V104</f>
        <v>5.179398148148151E-2</v>
      </c>
    </row>
    <row r="105" spans="1:24" s="131" customFormat="1" ht="20.100000000000001" customHeight="1">
      <c r="A105" s="12" t="s">
        <v>335</v>
      </c>
      <c r="B105" s="104" t="s">
        <v>140</v>
      </c>
      <c r="C105" s="104" t="s">
        <v>141</v>
      </c>
      <c r="D105" s="105">
        <v>45</v>
      </c>
      <c r="E105" s="125"/>
      <c r="F105" s="107">
        <f>SUM(E105-70)*-20/60</f>
        <v>23.333333333333332</v>
      </c>
      <c r="G105" s="126">
        <v>40</v>
      </c>
      <c r="H105" s="109" t="s">
        <v>10</v>
      </c>
      <c r="I105" s="127">
        <v>0</v>
      </c>
      <c r="J105" s="111" t="s">
        <v>11</v>
      </c>
      <c r="K105" s="125">
        <v>4</v>
      </c>
      <c r="L105" s="128">
        <v>5</v>
      </c>
      <c r="M105" s="113">
        <f>SUM(K105+L105)</f>
        <v>9</v>
      </c>
      <c r="N105" s="128">
        <v>0</v>
      </c>
      <c r="O105" s="128"/>
      <c r="P105" s="128">
        <v>-2</v>
      </c>
      <c r="Q105" s="114">
        <f>SUM(F105+G105+I105/60+M105+N105+O105+P105)</f>
        <v>70.333333333333329</v>
      </c>
      <c r="R105" s="129">
        <v>2002</v>
      </c>
      <c r="S105" s="130" t="s">
        <v>38</v>
      </c>
      <c r="V105" s="154">
        <v>0.4548611111111111</v>
      </c>
      <c r="W105" s="154">
        <v>0.4826388888888889</v>
      </c>
      <c r="X105" s="147">
        <f>W105-V105</f>
        <v>2.777777777777779E-2</v>
      </c>
    </row>
    <row r="106" spans="1:24" s="56" customFormat="1" ht="20.100000000000001" customHeight="1">
      <c r="A106" s="12" t="s">
        <v>336</v>
      </c>
      <c r="B106" s="68" t="s">
        <v>229</v>
      </c>
      <c r="C106" s="68" t="s">
        <v>150</v>
      </c>
      <c r="D106" s="69">
        <v>61</v>
      </c>
      <c r="E106" s="118"/>
      <c r="F106" s="71">
        <f>SUM(E106-70)*-20/60</f>
        <v>23.333333333333332</v>
      </c>
      <c r="G106" s="119">
        <v>44</v>
      </c>
      <c r="H106" s="73" t="s">
        <v>10</v>
      </c>
      <c r="I106" s="120">
        <v>1</v>
      </c>
      <c r="J106" s="75" t="s">
        <v>11</v>
      </c>
      <c r="K106" s="118">
        <v>4</v>
      </c>
      <c r="L106" s="121">
        <v>4</v>
      </c>
      <c r="M106" s="77">
        <f>SUM(K106+L106)</f>
        <v>8</v>
      </c>
      <c r="N106" s="121">
        <v>0</v>
      </c>
      <c r="O106" s="121">
        <v>-2</v>
      </c>
      <c r="P106" s="121">
        <v>-3</v>
      </c>
      <c r="Q106" s="78">
        <f>SUM(F106+G106+I106/60+M106+N106+O106+P106)</f>
        <v>70.349999999999994</v>
      </c>
      <c r="R106" s="122">
        <v>70</v>
      </c>
      <c r="S106" s="123" t="s">
        <v>29</v>
      </c>
      <c r="T106" s="124"/>
      <c r="V106" s="155">
        <v>0.46875</v>
      </c>
      <c r="W106" s="155">
        <v>0.49931712962962965</v>
      </c>
      <c r="X106" s="147">
        <f>W106-V106</f>
        <v>3.0567129629629652E-2</v>
      </c>
    </row>
    <row r="107" spans="1:24" s="131" customFormat="1" ht="20.100000000000001" customHeight="1">
      <c r="A107" s="12" t="s">
        <v>337</v>
      </c>
      <c r="B107" s="104" t="s">
        <v>219</v>
      </c>
      <c r="C107" s="104" t="s">
        <v>204</v>
      </c>
      <c r="D107" s="105">
        <v>87</v>
      </c>
      <c r="E107" s="125"/>
      <c r="F107" s="107">
        <f>SUM(E107-70)*-20/60</f>
        <v>23.333333333333332</v>
      </c>
      <c r="G107" s="126">
        <v>43</v>
      </c>
      <c r="H107" s="109" t="s">
        <v>10</v>
      </c>
      <c r="I107" s="127">
        <v>8</v>
      </c>
      <c r="J107" s="111" t="s">
        <v>11</v>
      </c>
      <c r="K107" s="125">
        <v>3</v>
      </c>
      <c r="L107" s="128">
        <v>4</v>
      </c>
      <c r="M107" s="113">
        <f>SUM(K107+L107)</f>
        <v>7</v>
      </c>
      <c r="N107" s="128">
        <v>0</v>
      </c>
      <c r="O107" s="128">
        <v>-2</v>
      </c>
      <c r="P107" s="128"/>
      <c r="Q107" s="114">
        <f>SUM(F107+G107+I107/60+M107+N107+O107+P107)</f>
        <v>71.466666666666669</v>
      </c>
      <c r="R107" s="129">
        <v>2002</v>
      </c>
      <c r="S107" s="130" t="s">
        <v>38</v>
      </c>
      <c r="V107" s="154">
        <v>0.4861111111111111</v>
      </c>
      <c r="W107" s="154">
        <v>0.51606481481481481</v>
      </c>
      <c r="X107" s="158">
        <f>W107-V107</f>
        <v>2.9953703703703705E-2</v>
      </c>
    </row>
    <row r="108" spans="1:24" s="131" customFormat="1" ht="20.100000000000001" customHeight="1">
      <c r="A108" s="12" t="s">
        <v>338</v>
      </c>
      <c r="B108" s="104" t="s">
        <v>110</v>
      </c>
      <c r="C108" s="104" t="s">
        <v>111</v>
      </c>
      <c r="D108" s="105">
        <v>155</v>
      </c>
      <c r="E108" s="125"/>
      <c r="F108" s="107">
        <f>SUM(E108-70)*-20/60</f>
        <v>23.333333333333332</v>
      </c>
      <c r="G108" s="126">
        <v>44</v>
      </c>
      <c r="H108" s="109" t="s">
        <v>10</v>
      </c>
      <c r="I108" s="127">
        <v>23</v>
      </c>
      <c r="J108" s="111" t="s">
        <v>11</v>
      </c>
      <c r="K108" s="125">
        <v>5</v>
      </c>
      <c r="L108" s="128">
        <v>3</v>
      </c>
      <c r="M108" s="113">
        <f>SUM(K108+L108)</f>
        <v>8</v>
      </c>
      <c r="N108" s="128">
        <v>1</v>
      </c>
      <c r="O108" s="128">
        <v>-2</v>
      </c>
      <c r="P108" s="128">
        <v>-3</v>
      </c>
      <c r="Q108" s="114">
        <f>SUM(F108+G108+I108/60+M108+N108+O108+P108)</f>
        <v>71.716666666666669</v>
      </c>
      <c r="R108" s="129">
        <v>2002</v>
      </c>
      <c r="S108" s="130" t="s">
        <v>38</v>
      </c>
      <c r="V108" s="154">
        <v>0.53125</v>
      </c>
      <c r="W108" s="154">
        <v>0.56207175925925923</v>
      </c>
      <c r="X108" s="147">
        <f>W108-V108</f>
        <v>3.0821759259259229E-2</v>
      </c>
    </row>
    <row r="109" spans="1:24" s="56" customFormat="1" ht="20.100000000000001" customHeight="1">
      <c r="A109" s="12" t="s">
        <v>339</v>
      </c>
      <c r="B109" s="68" t="s">
        <v>193</v>
      </c>
      <c r="C109" s="68" t="s">
        <v>194</v>
      </c>
      <c r="D109" s="69">
        <v>32</v>
      </c>
      <c r="E109" s="118"/>
      <c r="F109" s="71">
        <f>SUM(E109-70)*-20/60</f>
        <v>23.333333333333332</v>
      </c>
      <c r="G109" s="119">
        <v>47</v>
      </c>
      <c r="H109" s="73" t="s">
        <v>10</v>
      </c>
      <c r="I109" s="120">
        <v>35</v>
      </c>
      <c r="J109" s="75" t="s">
        <v>11</v>
      </c>
      <c r="K109" s="118">
        <v>5</v>
      </c>
      <c r="L109" s="121">
        <v>5</v>
      </c>
      <c r="M109" s="77">
        <f>SUM(K109+L109)</f>
        <v>10</v>
      </c>
      <c r="N109" s="121">
        <v>0</v>
      </c>
      <c r="O109" s="121">
        <v>-2</v>
      </c>
      <c r="P109" s="121">
        <v>-7</v>
      </c>
      <c r="Q109" s="78">
        <f>SUM(F109+G109+I109/60+M109+N109+O109+P109)</f>
        <v>71.916666666666657</v>
      </c>
      <c r="R109" s="122">
        <v>83</v>
      </c>
      <c r="S109" s="123" t="s">
        <v>29</v>
      </c>
      <c r="T109" s="124"/>
      <c r="U109" s="124"/>
      <c r="V109" s="156">
        <v>0.44791666666666669</v>
      </c>
      <c r="W109" s="156">
        <v>0.48096064814814815</v>
      </c>
      <c r="X109" s="147">
        <f>W109-V109</f>
        <v>3.3043981481481466E-2</v>
      </c>
    </row>
    <row r="110" spans="1:24" s="56" customFormat="1" ht="20.100000000000001" customHeight="1">
      <c r="A110" s="12" t="s">
        <v>340</v>
      </c>
      <c r="B110" s="104" t="s">
        <v>112</v>
      </c>
      <c r="C110" s="104" t="s">
        <v>40</v>
      </c>
      <c r="D110" s="105">
        <v>102</v>
      </c>
      <c r="E110" s="125"/>
      <c r="F110" s="107">
        <f>SUM(E110-70)*-20/60</f>
        <v>23.333333333333332</v>
      </c>
      <c r="G110" s="126">
        <v>48</v>
      </c>
      <c r="H110" s="109" t="s">
        <v>10</v>
      </c>
      <c r="I110" s="127">
        <v>13</v>
      </c>
      <c r="J110" s="111" t="s">
        <v>11</v>
      </c>
      <c r="K110" s="125">
        <v>5</v>
      </c>
      <c r="L110" s="128">
        <v>2</v>
      </c>
      <c r="M110" s="113">
        <f>SUM(K110+L110)</f>
        <v>7</v>
      </c>
      <c r="N110" s="128">
        <v>0</v>
      </c>
      <c r="O110" s="128">
        <v>-2</v>
      </c>
      <c r="P110" s="128">
        <v>-3</v>
      </c>
      <c r="Q110" s="114">
        <f>SUM(F110+G110+I110/60+M110+N110+O110+P110)</f>
        <v>73.55</v>
      </c>
      <c r="R110" s="129">
        <v>2002</v>
      </c>
      <c r="S110" s="130" t="s">
        <v>38</v>
      </c>
      <c r="T110" s="131"/>
      <c r="U110" s="131"/>
      <c r="V110" s="154">
        <v>0.49652777777777773</v>
      </c>
      <c r="W110" s="154">
        <v>0.53001157407407407</v>
      </c>
      <c r="X110" s="147">
        <f>W110-V110</f>
        <v>3.3483796296296331E-2</v>
      </c>
    </row>
    <row r="111" spans="1:24" s="56" customFormat="1" ht="20.100000000000001" customHeight="1">
      <c r="A111" s="12" t="s">
        <v>341</v>
      </c>
      <c r="B111" s="68" t="s">
        <v>215</v>
      </c>
      <c r="C111" s="68" t="s">
        <v>136</v>
      </c>
      <c r="D111" s="69">
        <v>52</v>
      </c>
      <c r="E111" s="118"/>
      <c r="F111" s="71">
        <f>SUM(E111-70)*-20/60</f>
        <v>23.333333333333332</v>
      </c>
      <c r="G111" s="119">
        <v>53</v>
      </c>
      <c r="H111" s="73" t="s">
        <v>10</v>
      </c>
      <c r="I111" s="120">
        <v>18</v>
      </c>
      <c r="J111" s="75" t="s">
        <v>11</v>
      </c>
      <c r="K111" s="118">
        <v>3</v>
      </c>
      <c r="L111" s="121">
        <v>3</v>
      </c>
      <c r="M111" s="77">
        <f>SUM(K111+L111)</f>
        <v>6</v>
      </c>
      <c r="N111" s="121">
        <v>0</v>
      </c>
      <c r="O111" s="121">
        <v>-2</v>
      </c>
      <c r="P111" s="121">
        <v>-7</v>
      </c>
      <c r="Q111" s="78">
        <f>SUM(F111+G111+I111/60+M111+N111+O111+P111)</f>
        <v>73.633333333333326</v>
      </c>
      <c r="R111" s="122">
        <v>85</v>
      </c>
      <c r="S111" s="123" t="s">
        <v>29</v>
      </c>
      <c r="T111" s="132"/>
      <c r="U111" s="131"/>
      <c r="V111" s="154">
        <v>0.46180555555555558</v>
      </c>
      <c r="W111" s="154">
        <v>0.49881944444444443</v>
      </c>
      <c r="X111" s="147">
        <f>W111-V111</f>
        <v>3.7013888888888846E-2</v>
      </c>
    </row>
    <row r="112" spans="1:24" s="56" customFormat="1" ht="20.100000000000001" customHeight="1">
      <c r="A112" s="12" t="s">
        <v>342</v>
      </c>
      <c r="B112" s="68" t="s">
        <v>129</v>
      </c>
      <c r="C112" s="68" t="s">
        <v>103</v>
      </c>
      <c r="D112" s="69">
        <v>142</v>
      </c>
      <c r="E112" s="118"/>
      <c r="F112" s="71">
        <f>SUM(E112-70)*-20/60</f>
        <v>23.333333333333332</v>
      </c>
      <c r="G112" s="119">
        <v>49</v>
      </c>
      <c r="H112" s="73" t="s">
        <v>10</v>
      </c>
      <c r="I112" s="120">
        <v>26</v>
      </c>
      <c r="J112" s="75" t="s">
        <v>11</v>
      </c>
      <c r="K112" s="118">
        <v>2</v>
      </c>
      <c r="L112" s="121">
        <v>2</v>
      </c>
      <c r="M112" s="77">
        <f>SUM(K112+L112)</f>
        <v>4</v>
      </c>
      <c r="N112" s="121">
        <v>0</v>
      </c>
      <c r="O112" s="121">
        <v>-2</v>
      </c>
      <c r="P112" s="121"/>
      <c r="Q112" s="78">
        <f>SUM(F112+G112+I112/60+M112+N112+O112+P112)</f>
        <v>74.766666666666666</v>
      </c>
      <c r="R112" s="122">
        <v>91</v>
      </c>
      <c r="S112" s="123" t="s">
        <v>29</v>
      </c>
      <c r="T112" s="124"/>
      <c r="U112" s="124"/>
      <c r="V112" s="156">
        <v>0.52430555555555558</v>
      </c>
      <c r="W112" s="156">
        <v>0.55863425925925925</v>
      </c>
      <c r="X112" s="147">
        <f>W112-V112</f>
        <v>3.4328703703703667E-2</v>
      </c>
    </row>
    <row r="113" spans="1:24" s="56" customFormat="1" ht="20.100000000000001" customHeight="1">
      <c r="A113" s="12" t="s">
        <v>343</v>
      </c>
      <c r="B113" s="84" t="s">
        <v>53</v>
      </c>
      <c r="C113" s="84" t="s">
        <v>55</v>
      </c>
      <c r="D113" s="85">
        <v>79</v>
      </c>
      <c r="E113" s="98"/>
      <c r="F113" s="87">
        <f>SUM(E113-70)*-20/60</f>
        <v>23.333333333333332</v>
      </c>
      <c r="G113" s="88">
        <v>49</v>
      </c>
      <c r="H113" s="89" t="s">
        <v>10</v>
      </c>
      <c r="I113" s="90">
        <v>28</v>
      </c>
      <c r="J113" s="91" t="s">
        <v>11</v>
      </c>
      <c r="K113" s="98">
        <v>4</v>
      </c>
      <c r="L113" s="99">
        <v>2</v>
      </c>
      <c r="M113" s="93">
        <f>SUM(K113+L113)</f>
        <v>6</v>
      </c>
      <c r="N113" s="99">
        <v>0</v>
      </c>
      <c r="O113" s="99">
        <v>-2</v>
      </c>
      <c r="P113" s="99">
        <v>0</v>
      </c>
      <c r="Q113" s="94">
        <f>SUM(F113+G113+I113/60+M113+N113+O113+P113)</f>
        <v>76.8</v>
      </c>
      <c r="R113" s="95">
        <v>2003</v>
      </c>
      <c r="S113" s="96" t="s">
        <v>38</v>
      </c>
      <c r="T113" s="97"/>
      <c r="U113" s="14"/>
      <c r="V113" s="149">
        <v>0.47916666666666669</v>
      </c>
      <c r="W113" s="149">
        <v>0.51351851851851849</v>
      </c>
      <c r="X113" s="147">
        <f>W113-V113</f>
        <v>3.43518518518518E-2</v>
      </c>
    </row>
    <row r="114" spans="1:24" s="124" customFormat="1" ht="20.100000000000001" customHeight="1">
      <c r="A114" s="12" t="s">
        <v>344</v>
      </c>
      <c r="B114" s="68" t="s">
        <v>170</v>
      </c>
      <c r="C114" s="68" t="s">
        <v>171</v>
      </c>
      <c r="D114" s="69">
        <v>42</v>
      </c>
      <c r="E114" s="118"/>
      <c r="F114" s="71">
        <f>SUM(E114-70)*-20/60</f>
        <v>23.333333333333332</v>
      </c>
      <c r="G114" s="119">
        <v>50</v>
      </c>
      <c r="H114" s="73" t="s">
        <v>10</v>
      </c>
      <c r="I114" s="120">
        <v>51</v>
      </c>
      <c r="J114" s="75" t="s">
        <v>11</v>
      </c>
      <c r="K114" s="118">
        <v>4</v>
      </c>
      <c r="L114" s="121">
        <v>4</v>
      </c>
      <c r="M114" s="77">
        <f>SUM(K114+L114)</f>
        <v>8</v>
      </c>
      <c r="N114" s="121">
        <v>0</v>
      </c>
      <c r="O114" s="121">
        <v>-2</v>
      </c>
      <c r="P114" s="121">
        <v>-3</v>
      </c>
      <c r="Q114" s="78">
        <f>SUM(F114+G114+I114/60+M114+N114+O114+P114)</f>
        <v>77.183333333333323</v>
      </c>
      <c r="R114" s="122">
        <v>90</v>
      </c>
      <c r="S114" s="123" t="s">
        <v>29</v>
      </c>
      <c r="V114" s="156">
        <v>0.4548611111111111</v>
      </c>
      <c r="W114" s="156">
        <v>0.49017361111111107</v>
      </c>
      <c r="X114" s="159">
        <f>W114-V114</f>
        <v>3.5312499999999969E-2</v>
      </c>
    </row>
    <row r="115" spans="1:24" s="124" customFormat="1" ht="20.100000000000001" customHeight="1">
      <c r="A115" s="12" t="s">
        <v>345</v>
      </c>
      <c r="B115" s="104" t="s">
        <v>175</v>
      </c>
      <c r="C115" s="104" t="s">
        <v>179</v>
      </c>
      <c r="D115" s="105">
        <v>117</v>
      </c>
      <c r="E115" s="125"/>
      <c r="F115" s="107">
        <f>SUM(E115-70)*-20/60</f>
        <v>23.333333333333332</v>
      </c>
      <c r="G115" s="126">
        <v>46</v>
      </c>
      <c r="H115" s="109" t="s">
        <v>10</v>
      </c>
      <c r="I115" s="127">
        <v>12</v>
      </c>
      <c r="J115" s="111" t="s">
        <v>11</v>
      </c>
      <c r="K115" s="125">
        <v>5</v>
      </c>
      <c r="L115" s="128">
        <v>5</v>
      </c>
      <c r="M115" s="113">
        <f>SUM(K115+L115)</f>
        <v>10</v>
      </c>
      <c r="N115" s="128">
        <v>0</v>
      </c>
      <c r="O115" s="128">
        <v>-2</v>
      </c>
      <c r="P115" s="128"/>
      <c r="Q115" s="114">
        <f>SUM(F115+G115+I115/60+M115+N115+O115+P115)</f>
        <v>77.533333333333331</v>
      </c>
      <c r="R115" s="129">
        <v>99</v>
      </c>
      <c r="S115" s="130" t="s">
        <v>38</v>
      </c>
      <c r="T115" s="131"/>
      <c r="U115" s="56"/>
      <c r="V115" s="155">
        <v>0.50694444444444442</v>
      </c>
      <c r="W115" s="155">
        <v>0.53902777777777777</v>
      </c>
      <c r="X115" s="147">
        <f>W115-V115</f>
        <v>3.2083333333333353E-2</v>
      </c>
    </row>
    <row r="116" spans="1:24" s="124" customFormat="1" ht="20.100000000000001" customHeight="1">
      <c r="A116" s="12" t="s">
        <v>346</v>
      </c>
      <c r="B116" s="104" t="s">
        <v>107</v>
      </c>
      <c r="C116" s="104" t="s">
        <v>54</v>
      </c>
      <c r="D116" s="105">
        <v>29</v>
      </c>
      <c r="E116" s="125"/>
      <c r="F116" s="107">
        <f>SUM(E116-70)*-20/60</f>
        <v>23.333333333333332</v>
      </c>
      <c r="G116" s="126">
        <v>52</v>
      </c>
      <c r="H116" s="109" t="s">
        <v>10</v>
      </c>
      <c r="I116" s="127">
        <v>50</v>
      </c>
      <c r="J116" s="111" t="s">
        <v>11</v>
      </c>
      <c r="K116" s="125">
        <v>4</v>
      </c>
      <c r="L116" s="128">
        <v>3</v>
      </c>
      <c r="M116" s="113">
        <f>SUM(K116+L116)</f>
        <v>7</v>
      </c>
      <c r="N116" s="128">
        <v>0</v>
      </c>
      <c r="O116" s="128">
        <v>-2</v>
      </c>
      <c r="P116" s="128">
        <v>-3</v>
      </c>
      <c r="Q116" s="114">
        <f>SUM(F116+G116+I116/60+M116+N116+O116+P116)</f>
        <v>78.166666666666657</v>
      </c>
      <c r="R116" s="129">
        <v>2002</v>
      </c>
      <c r="S116" s="130" t="s">
        <v>38</v>
      </c>
      <c r="T116" s="131"/>
      <c r="U116" s="131"/>
      <c r="V116" s="154">
        <v>0.44444444444444442</v>
      </c>
      <c r="W116" s="154">
        <v>0.48113425925925929</v>
      </c>
      <c r="X116" s="147">
        <f>W116-V116</f>
        <v>3.668981481481487E-2</v>
      </c>
    </row>
    <row r="117" spans="1:24" s="131" customFormat="1" ht="20.100000000000001" customHeight="1">
      <c r="A117" s="12" t="s">
        <v>347</v>
      </c>
      <c r="B117" s="104" t="s">
        <v>105</v>
      </c>
      <c r="C117" s="104" t="s">
        <v>106</v>
      </c>
      <c r="D117" s="105">
        <v>129</v>
      </c>
      <c r="E117" s="125"/>
      <c r="F117" s="107">
        <f>SUM(E117-70)*-20/60</f>
        <v>23.333333333333332</v>
      </c>
      <c r="G117" s="126">
        <v>55</v>
      </c>
      <c r="H117" s="109" t="s">
        <v>10</v>
      </c>
      <c r="I117" s="127">
        <v>23</v>
      </c>
      <c r="J117" s="111" t="s">
        <v>11</v>
      </c>
      <c r="K117" s="125">
        <v>1</v>
      </c>
      <c r="L117" s="128">
        <v>4</v>
      </c>
      <c r="M117" s="113">
        <f>SUM(K117+L117)</f>
        <v>5</v>
      </c>
      <c r="N117" s="128">
        <v>0</v>
      </c>
      <c r="O117" s="128">
        <v>-2</v>
      </c>
      <c r="P117" s="128">
        <v>-3</v>
      </c>
      <c r="Q117" s="114">
        <f>SUM(F117+G117+I117/60+M117+N117+O117+P117)</f>
        <v>78.716666666666669</v>
      </c>
      <c r="R117" s="129">
        <v>2002</v>
      </c>
      <c r="S117" s="130" t="s">
        <v>38</v>
      </c>
      <c r="V117" s="154">
        <v>0.51388888888888895</v>
      </c>
      <c r="W117" s="154">
        <v>0.55234953703703704</v>
      </c>
      <c r="X117" s="147">
        <f>W117-V117</f>
        <v>3.8460648148148091E-2</v>
      </c>
    </row>
    <row r="118" spans="1:24" s="131" customFormat="1" ht="20.100000000000001" customHeight="1">
      <c r="A118" s="12" t="s">
        <v>348</v>
      </c>
      <c r="B118" s="68" t="s">
        <v>78</v>
      </c>
      <c r="C118" s="68" t="s">
        <v>79</v>
      </c>
      <c r="D118" s="69">
        <v>96</v>
      </c>
      <c r="E118" s="100"/>
      <c r="F118" s="71">
        <f>SUM(E118-70)*-20/60</f>
        <v>23.333333333333332</v>
      </c>
      <c r="G118" s="72">
        <v>53</v>
      </c>
      <c r="H118" s="73" t="s">
        <v>10</v>
      </c>
      <c r="I118" s="74">
        <v>13</v>
      </c>
      <c r="J118" s="75" t="s">
        <v>11</v>
      </c>
      <c r="K118" s="100">
        <v>4</v>
      </c>
      <c r="L118" s="101">
        <v>4</v>
      </c>
      <c r="M118" s="77">
        <f>SUM(K118+L118)</f>
        <v>8</v>
      </c>
      <c r="N118" s="101">
        <v>0</v>
      </c>
      <c r="O118" s="101">
        <v>-2</v>
      </c>
      <c r="P118" s="101">
        <v>-3</v>
      </c>
      <c r="Q118" s="78">
        <f>SUM(F118+G118+I118/60+M118+N118+O118+P118)</f>
        <v>79.55</v>
      </c>
      <c r="R118" s="79">
        <v>90</v>
      </c>
      <c r="S118" s="80" t="s">
        <v>29</v>
      </c>
      <c r="T118" s="82"/>
      <c r="U118" s="102"/>
      <c r="V118" s="153">
        <v>0.49305555555555558</v>
      </c>
      <c r="W118" s="153">
        <v>0.53001157407407407</v>
      </c>
      <c r="X118" s="147">
        <f>W118-V118</f>
        <v>3.6956018518518485E-2</v>
      </c>
    </row>
    <row r="119" spans="1:24" s="56" customFormat="1" ht="20.100000000000001" customHeight="1">
      <c r="A119" s="12" t="s">
        <v>349</v>
      </c>
      <c r="B119" s="68" t="s">
        <v>147</v>
      </c>
      <c r="C119" s="68" t="s">
        <v>148</v>
      </c>
      <c r="D119" s="69">
        <v>119</v>
      </c>
      <c r="E119" s="118"/>
      <c r="F119" s="71">
        <f>SUM(E119-70)*-20/60</f>
        <v>23.333333333333332</v>
      </c>
      <c r="G119" s="119">
        <v>50</v>
      </c>
      <c r="H119" s="73" t="s">
        <v>10</v>
      </c>
      <c r="I119" s="120">
        <v>22</v>
      </c>
      <c r="J119" s="75" t="s">
        <v>11</v>
      </c>
      <c r="K119" s="118">
        <v>3</v>
      </c>
      <c r="L119" s="121">
        <v>3</v>
      </c>
      <c r="M119" s="77">
        <f>SUM(K119+L119)</f>
        <v>6</v>
      </c>
      <c r="N119" s="121">
        <v>0</v>
      </c>
      <c r="O119" s="121"/>
      <c r="P119" s="121"/>
      <c r="Q119" s="78">
        <f>SUM(F119+G119+I119/60+M119+N119+O119+P119)</f>
        <v>79.699999999999989</v>
      </c>
      <c r="R119" s="122">
        <v>94</v>
      </c>
      <c r="S119" s="123" t="s">
        <v>29</v>
      </c>
      <c r="T119" s="124"/>
      <c r="V119" s="155">
        <v>0.50694444444444442</v>
      </c>
      <c r="W119" s="155">
        <v>0.54192129629629626</v>
      </c>
      <c r="X119" s="147">
        <f>W119-V119</f>
        <v>3.4976851851851842E-2</v>
      </c>
    </row>
    <row r="120" spans="1:24" s="124" customFormat="1" ht="20.100000000000001" customHeight="1">
      <c r="A120" s="12" t="s">
        <v>350</v>
      </c>
      <c r="B120" s="84" t="s">
        <v>47</v>
      </c>
      <c r="C120" s="84" t="s">
        <v>48</v>
      </c>
      <c r="D120" s="85">
        <v>36</v>
      </c>
      <c r="E120" s="98"/>
      <c r="F120" s="87">
        <f>SUM(E120-70)*-20/60</f>
        <v>23.333333333333332</v>
      </c>
      <c r="G120" s="88">
        <v>53</v>
      </c>
      <c r="H120" s="89" t="s">
        <v>10</v>
      </c>
      <c r="I120" s="90">
        <v>20</v>
      </c>
      <c r="J120" s="91" t="s">
        <v>11</v>
      </c>
      <c r="K120" s="98">
        <v>4</v>
      </c>
      <c r="L120" s="99">
        <v>5</v>
      </c>
      <c r="M120" s="93">
        <f>SUM(K120+L120)</f>
        <v>9</v>
      </c>
      <c r="N120" s="99">
        <v>0</v>
      </c>
      <c r="O120" s="99">
        <v>-2</v>
      </c>
      <c r="P120" s="99">
        <v>-3</v>
      </c>
      <c r="Q120" s="94">
        <f>SUM(F120+G120+I120/60+M120+N120+O120+P120)</f>
        <v>80.666666666666657</v>
      </c>
      <c r="R120" s="95">
        <v>2003</v>
      </c>
      <c r="S120" s="96" t="s">
        <v>38</v>
      </c>
      <c r="T120" s="97"/>
      <c r="U120" s="82"/>
      <c r="V120" s="150">
        <v>0.4513888888888889</v>
      </c>
      <c r="W120" s="150">
        <v>0.48842592592592587</v>
      </c>
      <c r="X120" s="147">
        <f>W120-V120</f>
        <v>3.7037037037036979E-2</v>
      </c>
    </row>
    <row r="121" spans="1:24" s="131" customFormat="1" ht="20.100000000000001" customHeight="1">
      <c r="A121" s="12" t="s">
        <v>351</v>
      </c>
      <c r="B121" s="68" t="s">
        <v>230</v>
      </c>
      <c r="C121" s="68" t="s">
        <v>231</v>
      </c>
      <c r="D121" s="69">
        <v>156</v>
      </c>
      <c r="E121" s="118"/>
      <c r="F121" s="71">
        <f>SUM(E121-70)*-20/60</f>
        <v>23.333333333333332</v>
      </c>
      <c r="G121" s="119">
        <v>51</v>
      </c>
      <c r="H121" s="73" t="s">
        <v>10</v>
      </c>
      <c r="I121" s="120">
        <v>20</v>
      </c>
      <c r="J121" s="75" t="s">
        <v>11</v>
      </c>
      <c r="K121" s="118">
        <v>5</v>
      </c>
      <c r="L121" s="121">
        <v>3</v>
      </c>
      <c r="M121" s="77">
        <f>SUM(K121+L121)</f>
        <v>8</v>
      </c>
      <c r="N121" s="121">
        <v>0</v>
      </c>
      <c r="O121" s="121">
        <v>-2</v>
      </c>
      <c r="P121" s="121"/>
      <c r="Q121" s="78">
        <f>SUM(F121+G121+I121/60+M121+N121+O121+P121)</f>
        <v>80.666666666666657</v>
      </c>
      <c r="R121" s="122">
        <v>65</v>
      </c>
      <c r="S121" s="123" t="s">
        <v>29</v>
      </c>
      <c r="T121" s="124"/>
      <c r="U121" s="56"/>
      <c r="V121" s="155">
        <v>0.53472222222222221</v>
      </c>
      <c r="W121" s="155">
        <v>0.57037037037037031</v>
      </c>
      <c r="X121" s="147">
        <f>W121-V121</f>
        <v>3.5648148148148096E-2</v>
      </c>
    </row>
    <row r="122" spans="1:24" s="56" customFormat="1" ht="20.100000000000001" customHeight="1">
      <c r="A122" s="12" t="s">
        <v>352</v>
      </c>
      <c r="B122" s="104" t="s">
        <v>224</v>
      </c>
      <c r="C122" s="104" t="s">
        <v>45</v>
      </c>
      <c r="D122" s="105">
        <v>120</v>
      </c>
      <c r="E122" s="125"/>
      <c r="F122" s="107">
        <f>SUM(E122-70)*-20/60</f>
        <v>23.333333333333332</v>
      </c>
      <c r="G122" s="126">
        <v>50</v>
      </c>
      <c r="H122" s="109" t="s">
        <v>10</v>
      </c>
      <c r="I122" s="127">
        <v>22</v>
      </c>
      <c r="J122" s="111" t="s">
        <v>11</v>
      </c>
      <c r="K122" s="125">
        <v>4</v>
      </c>
      <c r="L122" s="128">
        <v>3</v>
      </c>
      <c r="M122" s="113">
        <f>SUM(K122+L122)</f>
        <v>7</v>
      </c>
      <c r="N122" s="128">
        <v>0</v>
      </c>
      <c r="O122" s="128"/>
      <c r="P122" s="128"/>
      <c r="Q122" s="114">
        <f>SUM(F122+G122+I122/60+M122+N122+O122+P122)</f>
        <v>80.699999999999989</v>
      </c>
      <c r="R122" s="129">
        <v>99</v>
      </c>
      <c r="S122" s="130" t="s">
        <v>38</v>
      </c>
      <c r="T122" s="131"/>
      <c r="U122" s="131"/>
      <c r="V122" s="154">
        <v>0.50694444444444442</v>
      </c>
      <c r="W122" s="154">
        <v>0.54192129629629626</v>
      </c>
      <c r="X122" s="158">
        <f>W122-V122</f>
        <v>3.4976851851851842E-2</v>
      </c>
    </row>
    <row r="123" spans="1:24" s="143" customFormat="1" ht="20.100000000000001" customHeight="1">
      <c r="A123" s="12" t="s">
        <v>353</v>
      </c>
      <c r="B123" s="68" t="s">
        <v>101</v>
      </c>
      <c r="C123" s="68" t="s">
        <v>220</v>
      </c>
      <c r="D123" s="69">
        <v>80</v>
      </c>
      <c r="E123" s="118"/>
      <c r="F123" s="71">
        <f>SUM(E123-70)*-20/60</f>
        <v>23.333333333333332</v>
      </c>
      <c r="G123" s="119">
        <v>53</v>
      </c>
      <c r="H123" s="73" t="s">
        <v>10</v>
      </c>
      <c r="I123" s="120">
        <v>30</v>
      </c>
      <c r="J123" s="75" t="s">
        <v>11</v>
      </c>
      <c r="K123" s="118">
        <v>4</v>
      </c>
      <c r="L123" s="121">
        <v>5</v>
      </c>
      <c r="M123" s="77">
        <f>SUM(K123+L123)</f>
        <v>9</v>
      </c>
      <c r="N123" s="121">
        <v>0</v>
      </c>
      <c r="O123" s="121">
        <v>-2</v>
      </c>
      <c r="P123" s="121">
        <v>-3</v>
      </c>
      <c r="Q123" s="78">
        <f>SUM(F123+G123+I123/60+M123+N123+O123+P123)</f>
        <v>80.833333333333329</v>
      </c>
      <c r="R123" s="122">
        <v>71</v>
      </c>
      <c r="S123" s="123" t="s">
        <v>29</v>
      </c>
      <c r="T123" s="124"/>
      <c r="U123" s="131"/>
      <c r="V123" s="154">
        <v>0.47916666666666669</v>
      </c>
      <c r="W123" s="154">
        <v>0.51631944444444444</v>
      </c>
      <c r="X123" s="147">
        <f>W123-V123</f>
        <v>3.7152777777777757E-2</v>
      </c>
    </row>
    <row r="124" spans="1:24" s="56" customFormat="1" ht="20.100000000000001" customHeight="1">
      <c r="A124" s="12" t="s">
        <v>354</v>
      </c>
      <c r="B124" s="104" t="s">
        <v>186</v>
      </c>
      <c r="C124" s="104" t="s">
        <v>109</v>
      </c>
      <c r="D124" s="105">
        <v>37</v>
      </c>
      <c r="E124" s="125"/>
      <c r="F124" s="107">
        <f>SUM(E124-70)*-20/60</f>
        <v>23.333333333333332</v>
      </c>
      <c r="G124" s="126">
        <v>52</v>
      </c>
      <c r="H124" s="109" t="s">
        <v>10</v>
      </c>
      <c r="I124" s="127">
        <v>10</v>
      </c>
      <c r="J124" s="111" t="s">
        <v>11</v>
      </c>
      <c r="K124" s="125">
        <v>4</v>
      </c>
      <c r="L124" s="128">
        <v>4</v>
      </c>
      <c r="M124" s="113">
        <f>SUM(K124+L124)</f>
        <v>8</v>
      </c>
      <c r="N124" s="128">
        <v>0</v>
      </c>
      <c r="O124" s="128">
        <v>-2</v>
      </c>
      <c r="P124" s="128"/>
      <c r="Q124" s="114">
        <f>SUM(F124+G124+I124/60+M124+N124+O124+P124)</f>
        <v>81.5</v>
      </c>
      <c r="R124" s="129">
        <v>2006</v>
      </c>
      <c r="S124" s="130" t="s">
        <v>38</v>
      </c>
      <c r="T124" s="131"/>
      <c r="V124" s="155">
        <v>0.4513888888888889</v>
      </c>
      <c r="W124" s="155">
        <v>0.48761574074074071</v>
      </c>
      <c r="X124" s="147">
        <f>W124-V124</f>
        <v>3.6226851851851816E-2</v>
      </c>
    </row>
    <row r="125" spans="1:24" s="56" customFormat="1" ht="20.100000000000001" customHeight="1">
      <c r="A125" s="12" t="s">
        <v>355</v>
      </c>
      <c r="B125" s="104" t="s">
        <v>186</v>
      </c>
      <c r="C125" s="104" t="s">
        <v>187</v>
      </c>
      <c r="D125" s="105">
        <v>38</v>
      </c>
      <c r="E125" s="125"/>
      <c r="F125" s="107">
        <f>SUM(E125-70)*-20/60</f>
        <v>23.333333333333332</v>
      </c>
      <c r="G125" s="126">
        <v>53</v>
      </c>
      <c r="H125" s="109" t="s">
        <v>10</v>
      </c>
      <c r="I125" s="127">
        <v>16</v>
      </c>
      <c r="J125" s="111" t="s">
        <v>11</v>
      </c>
      <c r="K125" s="125">
        <v>5</v>
      </c>
      <c r="L125" s="128">
        <v>2</v>
      </c>
      <c r="M125" s="113">
        <f>SUM(K125+L125)</f>
        <v>7</v>
      </c>
      <c r="N125" s="128">
        <v>0</v>
      </c>
      <c r="O125" s="128">
        <v>-2</v>
      </c>
      <c r="P125" s="128"/>
      <c r="Q125" s="114">
        <f>SUM(F125+G125+I125/60+M125+N125+O125+P125)</f>
        <v>81.599999999999994</v>
      </c>
      <c r="R125" s="129">
        <v>2003</v>
      </c>
      <c r="S125" s="130" t="s">
        <v>38</v>
      </c>
      <c r="T125" s="131"/>
      <c r="V125" s="155">
        <v>0.4513888888888889</v>
      </c>
      <c r="W125" s="155">
        <v>0.48837962962962966</v>
      </c>
      <c r="X125" s="147">
        <f>W125-V125</f>
        <v>3.6990740740740768E-2</v>
      </c>
    </row>
    <row r="126" spans="1:24" s="56" customFormat="1" ht="20.100000000000001" customHeight="1">
      <c r="A126" s="12" t="s">
        <v>356</v>
      </c>
      <c r="B126" s="68" t="s">
        <v>154</v>
      </c>
      <c r="C126" s="68" t="s">
        <v>155</v>
      </c>
      <c r="D126" s="69">
        <v>77</v>
      </c>
      <c r="E126" s="118"/>
      <c r="F126" s="71">
        <f>SUM(E126-70)*-20/60</f>
        <v>23.333333333333332</v>
      </c>
      <c r="G126" s="119">
        <v>63</v>
      </c>
      <c r="H126" s="73" t="s">
        <v>10</v>
      </c>
      <c r="I126" s="120">
        <v>31</v>
      </c>
      <c r="J126" s="75" t="s">
        <v>11</v>
      </c>
      <c r="K126" s="118">
        <v>4</v>
      </c>
      <c r="L126" s="121">
        <v>1</v>
      </c>
      <c r="M126" s="77">
        <f>SUM(K126+L126)</f>
        <v>5</v>
      </c>
      <c r="N126" s="121">
        <v>0</v>
      </c>
      <c r="O126" s="121">
        <v>-2</v>
      </c>
      <c r="P126" s="121">
        <v>-7</v>
      </c>
      <c r="Q126" s="78">
        <f>SUM(F126+G126+I126/60+M126+N126+O126+P126)</f>
        <v>82.85</v>
      </c>
      <c r="R126" s="122">
        <v>94</v>
      </c>
      <c r="S126" s="123" t="s">
        <v>29</v>
      </c>
      <c r="T126" s="124"/>
      <c r="V126" s="155">
        <v>0.47916666666666669</v>
      </c>
      <c r="W126" s="155">
        <v>0.5232754629629629</v>
      </c>
      <c r="X126" s="147">
        <f>W126-V126</f>
        <v>4.4108796296296215E-2</v>
      </c>
    </row>
    <row r="127" spans="1:24" s="124" customFormat="1" ht="20.100000000000001" customHeight="1">
      <c r="A127" s="12" t="s">
        <v>357</v>
      </c>
      <c r="B127" s="68" t="s">
        <v>147</v>
      </c>
      <c r="C127" s="68" t="s">
        <v>25</v>
      </c>
      <c r="D127" s="69">
        <v>57</v>
      </c>
      <c r="E127" s="118"/>
      <c r="F127" s="71">
        <f>SUM(E127-70)*-20/60</f>
        <v>23.333333333333332</v>
      </c>
      <c r="G127" s="119">
        <v>56</v>
      </c>
      <c r="H127" s="73" t="s">
        <v>10</v>
      </c>
      <c r="I127" s="120">
        <v>13</v>
      </c>
      <c r="J127" s="75" t="s">
        <v>11</v>
      </c>
      <c r="K127" s="118">
        <v>4</v>
      </c>
      <c r="L127" s="121">
        <v>2</v>
      </c>
      <c r="M127" s="77">
        <f>SUM(K127+L127)</f>
        <v>6</v>
      </c>
      <c r="N127" s="121">
        <v>0</v>
      </c>
      <c r="O127" s="121">
        <v>-2</v>
      </c>
      <c r="P127" s="121"/>
      <c r="Q127" s="78">
        <f>SUM(F127+G127+I127/60+M127+N127+O127+P127)</f>
        <v>83.55</v>
      </c>
      <c r="R127" s="122">
        <v>89</v>
      </c>
      <c r="S127" s="123" t="s">
        <v>29</v>
      </c>
      <c r="V127" s="156">
        <v>0.46527777777777773</v>
      </c>
      <c r="W127" s="156">
        <v>0.5043171296296296</v>
      </c>
      <c r="X127" s="147">
        <f>W127-V127</f>
        <v>3.9039351851851867E-2</v>
      </c>
    </row>
    <row r="128" spans="1:24" s="124" customFormat="1" ht="20.100000000000001" customHeight="1">
      <c r="A128" s="12" t="s">
        <v>358</v>
      </c>
      <c r="B128" s="68" t="s">
        <v>149</v>
      </c>
      <c r="C128" s="68" t="s">
        <v>150</v>
      </c>
      <c r="D128" s="69">
        <v>76</v>
      </c>
      <c r="E128" s="118"/>
      <c r="F128" s="71">
        <f>SUM(E128-70)*-20/60</f>
        <v>23.333333333333332</v>
      </c>
      <c r="G128" s="119">
        <v>63</v>
      </c>
      <c r="H128" s="73" t="s">
        <v>10</v>
      </c>
      <c r="I128" s="120">
        <v>3</v>
      </c>
      <c r="J128" s="75" t="s">
        <v>11</v>
      </c>
      <c r="K128" s="118">
        <v>4</v>
      </c>
      <c r="L128" s="121">
        <v>3</v>
      </c>
      <c r="M128" s="77">
        <f>SUM(K128+L128)</f>
        <v>7</v>
      </c>
      <c r="N128" s="121">
        <v>0</v>
      </c>
      <c r="O128" s="121">
        <v>-2</v>
      </c>
      <c r="P128" s="121">
        <v>-7</v>
      </c>
      <c r="Q128" s="78">
        <f>SUM(F128+G128+I128/60+M128+N128+O128+P128)</f>
        <v>84.383333333333326</v>
      </c>
      <c r="R128" s="122">
        <v>89</v>
      </c>
      <c r="S128" s="123" t="s">
        <v>29</v>
      </c>
      <c r="U128" s="56"/>
      <c r="V128" s="155">
        <v>0.47916666666666669</v>
      </c>
      <c r="W128" s="155">
        <v>0.52295138888888892</v>
      </c>
      <c r="X128" s="147">
        <f>W128-V128</f>
        <v>4.3784722222222239E-2</v>
      </c>
    </row>
    <row r="129" spans="1:24" s="56" customFormat="1" ht="20.100000000000001" customHeight="1">
      <c r="A129" s="12" t="s">
        <v>359</v>
      </c>
      <c r="B129" s="68" t="s">
        <v>205</v>
      </c>
      <c r="C129" s="68" t="s">
        <v>206</v>
      </c>
      <c r="D129" s="69">
        <v>153</v>
      </c>
      <c r="E129" s="118"/>
      <c r="F129" s="71">
        <f>SUM(E129-70)*-20/60</f>
        <v>23.333333333333332</v>
      </c>
      <c r="G129" s="119">
        <v>59</v>
      </c>
      <c r="H129" s="73" t="s">
        <v>10</v>
      </c>
      <c r="I129" s="120">
        <v>2</v>
      </c>
      <c r="J129" s="75" t="s">
        <v>11</v>
      </c>
      <c r="K129" s="118">
        <v>4</v>
      </c>
      <c r="L129" s="121">
        <v>4</v>
      </c>
      <c r="M129" s="77">
        <f>SUM(K129+L129)</f>
        <v>8</v>
      </c>
      <c r="N129" s="121">
        <v>0</v>
      </c>
      <c r="O129" s="121">
        <v>-2</v>
      </c>
      <c r="P129" s="121">
        <v>-3</v>
      </c>
      <c r="Q129" s="78">
        <f>SUM(F129+G129+I129/60+M129+N129+O129+P129)</f>
        <v>85.36666666666666</v>
      </c>
      <c r="R129" s="122">
        <v>94</v>
      </c>
      <c r="S129" s="123" t="s">
        <v>29</v>
      </c>
      <c r="T129" s="124"/>
      <c r="U129" s="124"/>
      <c r="V129" s="156">
        <v>0.53125</v>
      </c>
      <c r="W129" s="156">
        <v>0.57224537037037038</v>
      </c>
      <c r="X129" s="147">
        <f>W129-V129</f>
        <v>4.0995370370370376E-2</v>
      </c>
    </row>
    <row r="130" spans="1:24" s="124" customFormat="1" ht="20.100000000000001" customHeight="1">
      <c r="A130" s="12" t="s">
        <v>360</v>
      </c>
      <c r="B130" s="68" t="s">
        <v>162</v>
      </c>
      <c r="C130" s="68" t="s">
        <v>48</v>
      </c>
      <c r="D130" s="69">
        <v>24</v>
      </c>
      <c r="E130" s="118"/>
      <c r="F130" s="71">
        <f>SUM(E130-70)*-20/60</f>
        <v>23.333333333333332</v>
      </c>
      <c r="G130" s="119">
        <v>63</v>
      </c>
      <c r="H130" s="73" t="s">
        <v>10</v>
      </c>
      <c r="I130" s="120">
        <v>22</v>
      </c>
      <c r="J130" s="75" t="s">
        <v>11</v>
      </c>
      <c r="K130" s="118">
        <v>5</v>
      </c>
      <c r="L130" s="121">
        <v>3</v>
      </c>
      <c r="M130" s="77">
        <f>SUM(K130+L130)</f>
        <v>8</v>
      </c>
      <c r="N130" s="121">
        <v>0</v>
      </c>
      <c r="O130" s="121">
        <v>-2</v>
      </c>
      <c r="P130" s="121">
        <v>-7</v>
      </c>
      <c r="Q130" s="78">
        <f>SUM(F130+G130+I130/60+M130+N130+O130+P130)</f>
        <v>85.699999999999989</v>
      </c>
      <c r="R130" s="122">
        <v>84</v>
      </c>
      <c r="S130" s="123" t="s">
        <v>29</v>
      </c>
      <c r="U130" s="56"/>
      <c r="V130" s="155">
        <v>0.44097222222222227</v>
      </c>
      <c r="W130" s="155">
        <v>0.48497685185185185</v>
      </c>
      <c r="X130" s="147">
        <f>W130-V130</f>
        <v>4.4004629629629588E-2</v>
      </c>
    </row>
    <row r="131" spans="1:24" s="56" customFormat="1" ht="20.100000000000001" customHeight="1">
      <c r="A131" s="12" t="s">
        <v>361</v>
      </c>
      <c r="B131" s="104" t="s">
        <v>85</v>
      </c>
      <c r="C131" s="104" t="s">
        <v>86</v>
      </c>
      <c r="D131" s="105">
        <v>35</v>
      </c>
      <c r="E131" s="106"/>
      <c r="F131" s="107">
        <f>SUM(E131-70)*-20/60</f>
        <v>23.333333333333332</v>
      </c>
      <c r="G131" s="108">
        <v>57</v>
      </c>
      <c r="H131" s="109" t="s">
        <v>10</v>
      </c>
      <c r="I131" s="110">
        <v>27</v>
      </c>
      <c r="J131" s="111" t="s">
        <v>11</v>
      </c>
      <c r="K131" s="106">
        <v>5</v>
      </c>
      <c r="L131" s="112">
        <v>5</v>
      </c>
      <c r="M131" s="113">
        <f>SUM(K131+L131)</f>
        <v>10</v>
      </c>
      <c r="N131" s="112">
        <v>0</v>
      </c>
      <c r="O131" s="112">
        <v>-2</v>
      </c>
      <c r="P131" s="112">
        <v>-3</v>
      </c>
      <c r="Q131" s="114">
        <f>SUM(F131+G131+I131/60+M131+N131+O131+P131)</f>
        <v>85.783333333333331</v>
      </c>
      <c r="R131" s="115">
        <v>2002</v>
      </c>
      <c r="S131" s="116" t="s">
        <v>38</v>
      </c>
      <c r="T131" s="117"/>
      <c r="U131" s="131"/>
      <c r="V131" s="154">
        <v>0.44791666666666669</v>
      </c>
      <c r="W131" s="154">
        <v>0.48781249999999998</v>
      </c>
      <c r="X131" s="147">
        <f>W131-V131</f>
        <v>3.9895833333333297E-2</v>
      </c>
    </row>
    <row r="132" spans="1:24" s="124" customFormat="1" ht="20.100000000000001" customHeight="1">
      <c r="A132" s="12" t="s">
        <v>362</v>
      </c>
      <c r="B132" s="68" t="s">
        <v>24</v>
      </c>
      <c r="C132" s="68" t="s">
        <v>25</v>
      </c>
      <c r="D132" s="69">
        <v>9</v>
      </c>
      <c r="E132" s="70"/>
      <c r="F132" s="71">
        <f>SUM(E132-70)*-20/60</f>
        <v>23.333333333333332</v>
      </c>
      <c r="G132" s="72">
        <v>61</v>
      </c>
      <c r="H132" s="73" t="s">
        <v>10</v>
      </c>
      <c r="I132" s="74">
        <v>16</v>
      </c>
      <c r="J132" s="75" t="s">
        <v>11</v>
      </c>
      <c r="K132" s="70">
        <v>5</v>
      </c>
      <c r="L132" s="76">
        <v>2</v>
      </c>
      <c r="M132" s="77">
        <f>SUM(K132+L132)</f>
        <v>7</v>
      </c>
      <c r="N132" s="76">
        <v>0</v>
      </c>
      <c r="O132" s="76">
        <v>-2</v>
      </c>
      <c r="P132" s="76">
        <v>-3</v>
      </c>
      <c r="Q132" s="78">
        <f>SUM(F132+G132+I132/60+M132+N132+O132+P132)</f>
        <v>86.6</v>
      </c>
      <c r="R132" s="79">
        <v>87</v>
      </c>
      <c r="S132" s="80" t="s">
        <v>29</v>
      </c>
      <c r="T132" s="81"/>
      <c r="U132" s="14"/>
      <c r="V132" s="149">
        <v>0.43055555555555558</v>
      </c>
      <c r="W132" s="149">
        <v>0.47310185185185188</v>
      </c>
      <c r="X132" s="147">
        <f>W132-V132</f>
        <v>4.2546296296296304E-2</v>
      </c>
    </row>
    <row r="133" spans="1:24" s="56" customFormat="1" ht="20.100000000000001" customHeight="1">
      <c r="A133" s="12" t="s">
        <v>363</v>
      </c>
      <c r="B133" s="68" t="s">
        <v>159</v>
      </c>
      <c r="C133" s="68" t="s">
        <v>150</v>
      </c>
      <c r="D133" s="69">
        <v>25</v>
      </c>
      <c r="E133" s="118"/>
      <c r="F133" s="71">
        <f>SUM(E133-70)*-20/60</f>
        <v>23.333333333333332</v>
      </c>
      <c r="G133" s="119">
        <v>61</v>
      </c>
      <c r="H133" s="73" t="s">
        <v>10</v>
      </c>
      <c r="I133" s="120">
        <v>28</v>
      </c>
      <c r="J133" s="75" t="s">
        <v>11</v>
      </c>
      <c r="K133" s="118">
        <v>3</v>
      </c>
      <c r="L133" s="121">
        <v>4</v>
      </c>
      <c r="M133" s="77">
        <f>SUM(K133+L133)</f>
        <v>7</v>
      </c>
      <c r="N133" s="121">
        <v>0</v>
      </c>
      <c r="O133" s="121">
        <v>-2</v>
      </c>
      <c r="P133" s="121">
        <v>-3</v>
      </c>
      <c r="Q133" s="78">
        <f>SUM(F133+G133+I133/60+M133+N133+O133+P133)</f>
        <v>86.8</v>
      </c>
      <c r="R133" s="122">
        <v>87</v>
      </c>
      <c r="S133" s="123" t="s">
        <v>29</v>
      </c>
      <c r="T133" s="124"/>
      <c r="V133" s="155">
        <v>0.44097222222222227</v>
      </c>
      <c r="W133" s="155">
        <v>0.48365740740740742</v>
      </c>
      <c r="X133" s="147">
        <f>W133-V133</f>
        <v>4.2685185185185159E-2</v>
      </c>
    </row>
    <row r="134" spans="1:24" s="56" customFormat="1" ht="20.100000000000001" customHeight="1">
      <c r="A134" s="12" t="s">
        <v>364</v>
      </c>
      <c r="B134" s="104" t="s">
        <v>115</v>
      </c>
      <c r="C134" s="104" t="s">
        <v>114</v>
      </c>
      <c r="D134" s="105">
        <v>30</v>
      </c>
      <c r="E134" s="125"/>
      <c r="F134" s="107">
        <f>SUM(E134-70)*-20/60</f>
        <v>23.333333333333332</v>
      </c>
      <c r="G134" s="126">
        <v>59</v>
      </c>
      <c r="H134" s="109" t="s">
        <v>10</v>
      </c>
      <c r="I134" s="127">
        <v>58</v>
      </c>
      <c r="J134" s="111" t="s">
        <v>11</v>
      </c>
      <c r="K134" s="125">
        <v>4</v>
      </c>
      <c r="L134" s="128">
        <v>3</v>
      </c>
      <c r="M134" s="113">
        <f>SUM(K134+L134)</f>
        <v>7</v>
      </c>
      <c r="N134" s="128">
        <v>0</v>
      </c>
      <c r="O134" s="128">
        <v>-2</v>
      </c>
      <c r="P134" s="128"/>
      <c r="Q134" s="114">
        <f>SUM(F134+G134+I134/60+M134+N134+O134+P134)</f>
        <v>88.3</v>
      </c>
      <c r="R134" s="129">
        <v>2002</v>
      </c>
      <c r="S134" s="130" t="s">
        <v>38</v>
      </c>
      <c r="T134" s="131"/>
      <c r="U134" s="131"/>
      <c r="V134" s="154">
        <v>0.44444444444444442</v>
      </c>
      <c r="W134" s="154">
        <v>0.48608796296296292</v>
      </c>
      <c r="X134" s="147">
        <f>W134-V134</f>
        <v>4.1643518518518496E-2</v>
      </c>
    </row>
    <row r="135" spans="1:24" s="56" customFormat="1" ht="20.100000000000001" customHeight="1">
      <c r="A135" s="12" t="s">
        <v>365</v>
      </c>
      <c r="B135" s="104" t="s">
        <v>96</v>
      </c>
      <c r="C135" s="104" t="s">
        <v>40</v>
      </c>
      <c r="D135" s="105">
        <v>100</v>
      </c>
      <c r="E135" s="125"/>
      <c r="F135" s="107">
        <f>SUM(E135-70)*-20/60</f>
        <v>23.333333333333332</v>
      </c>
      <c r="G135" s="126">
        <v>57</v>
      </c>
      <c r="H135" s="109" t="s">
        <v>10</v>
      </c>
      <c r="I135" s="127">
        <v>10</v>
      </c>
      <c r="J135" s="111" t="s">
        <v>11</v>
      </c>
      <c r="K135" s="125">
        <v>5</v>
      </c>
      <c r="L135" s="128">
        <v>5</v>
      </c>
      <c r="M135" s="113">
        <f>SUM(K135+L135)</f>
        <v>10</v>
      </c>
      <c r="N135" s="128"/>
      <c r="O135" s="128">
        <v>-2</v>
      </c>
      <c r="P135" s="128"/>
      <c r="Q135" s="114">
        <f>SUM(F135+G135+I135/60+M135+N135+O135+P135)</f>
        <v>88.5</v>
      </c>
      <c r="R135" s="129">
        <v>2006</v>
      </c>
      <c r="S135" s="130" t="s">
        <v>38</v>
      </c>
      <c r="T135" s="131"/>
      <c r="U135" s="131"/>
      <c r="V135" s="154">
        <v>0.49305555555555558</v>
      </c>
      <c r="W135" s="154">
        <v>0.53275462962962961</v>
      </c>
      <c r="X135" s="147">
        <f>W135-V135</f>
        <v>3.9699074074074026E-2</v>
      </c>
    </row>
    <row r="136" spans="1:24" s="56" customFormat="1" ht="20.100000000000001" customHeight="1">
      <c r="A136" s="12" t="s">
        <v>366</v>
      </c>
      <c r="B136" s="68" t="s">
        <v>100</v>
      </c>
      <c r="C136" s="68" t="s">
        <v>221</v>
      </c>
      <c r="D136" s="69">
        <v>101</v>
      </c>
      <c r="E136" s="118"/>
      <c r="F136" s="71">
        <f>SUM(E136-70)*-20/60</f>
        <v>23.333333333333332</v>
      </c>
      <c r="G136" s="119">
        <v>57</v>
      </c>
      <c r="H136" s="73" t="s">
        <v>10</v>
      </c>
      <c r="I136" s="120">
        <v>10</v>
      </c>
      <c r="J136" s="75" t="s">
        <v>11</v>
      </c>
      <c r="K136" s="118">
        <v>5</v>
      </c>
      <c r="L136" s="121">
        <v>5</v>
      </c>
      <c r="M136" s="77">
        <f>SUM(K136+L136)</f>
        <v>10</v>
      </c>
      <c r="N136" s="121">
        <v>0</v>
      </c>
      <c r="O136" s="121">
        <v>-2</v>
      </c>
      <c r="P136" s="121"/>
      <c r="Q136" s="78">
        <f>SUM(F136+G136+I136/60+M136+N136+O136+P136)</f>
        <v>88.5</v>
      </c>
      <c r="R136" s="122">
        <v>71</v>
      </c>
      <c r="S136" s="123" t="s">
        <v>29</v>
      </c>
      <c r="T136" s="124"/>
      <c r="U136" s="124"/>
      <c r="V136" s="156">
        <v>0.49305555555555558</v>
      </c>
      <c r="W136" s="156">
        <v>0.53275462962962961</v>
      </c>
      <c r="X136" s="159">
        <f>W136-V136</f>
        <v>3.9699074074074026E-2</v>
      </c>
    </row>
    <row r="137" spans="1:24" s="56" customFormat="1" ht="20.100000000000001" customHeight="1">
      <c r="A137" s="12" t="s">
        <v>367</v>
      </c>
      <c r="B137" s="68" t="s">
        <v>78</v>
      </c>
      <c r="C137" s="68" t="s">
        <v>80</v>
      </c>
      <c r="D137" s="69">
        <v>97</v>
      </c>
      <c r="E137" s="100"/>
      <c r="F137" s="71">
        <f>SUM(E137-70)*-20/60</f>
        <v>23.333333333333332</v>
      </c>
      <c r="G137" s="72">
        <v>66</v>
      </c>
      <c r="H137" s="73" t="s">
        <v>10</v>
      </c>
      <c r="I137" s="74">
        <v>11</v>
      </c>
      <c r="J137" s="75" t="s">
        <v>11</v>
      </c>
      <c r="K137" s="100">
        <v>3</v>
      </c>
      <c r="L137" s="101">
        <v>4</v>
      </c>
      <c r="M137" s="77">
        <f>SUM(K137+L137)</f>
        <v>7</v>
      </c>
      <c r="N137" s="101">
        <v>0</v>
      </c>
      <c r="O137" s="101">
        <v>-2</v>
      </c>
      <c r="P137" s="101">
        <v>-3</v>
      </c>
      <c r="Q137" s="78">
        <f>SUM(F137+G137+I137/60+M137+N137+O137+P137)</f>
        <v>91.516666666666666</v>
      </c>
      <c r="R137" s="79">
        <v>64</v>
      </c>
      <c r="S137" s="80" t="s">
        <v>29</v>
      </c>
      <c r="T137" s="82"/>
      <c r="U137" s="131"/>
      <c r="V137" s="154">
        <v>0.49305555555555558</v>
      </c>
      <c r="W137" s="154">
        <v>0.53901620370370373</v>
      </c>
      <c r="X137" s="147">
        <f>W137-V137</f>
        <v>4.5960648148148153E-2</v>
      </c>
    </row>
    <row r="138" spans="1:24" s="56" customFormat="1" ht="20.100000000000001" customHeight="1">
      <c r="A138" s="12" t="s">
        <v>368</v>
      </c>
      <c r="B138" s="68" t="s">
        <v>177</v>
      </c>
      <c r="C138" s="68" t="s">
        <v>178</v>
      </c>
      <c r="D138" s="69">
        <v>116</v>
      </c>
      <c r="E138" s="118"/>
      <c r="F138" s="71">
        <f>SUM(E138-70)*-20/60</f>
        <v>23.333333333333332</v>
      </c>
      <c r="G138" s="119">
        <v>67</v>
      </c>
      <c r="H138" s="73" t="s">
        <v>10</v>
      </c>
      <c r="I138" s="120">
        <v>19</v>
      </c>
      <c r="J138" s="75" t="s">
        <v>11</v>
      </c>
      <c r="K138" s="118">
        <v>3</v>
      </c>
      <c r="L138" s="121">
        <v>1</v>
      </c>
      <c r="M138" s="77">
        <f>SUM(K138+L138)</f>
        <v>4</v>
      </c>
      <c r="N138" s="121">
        <v>0</v>
      </c>
      <c r="O138" s="121">
        <v>-2</v>
      </c>
      <c r="P138" s="121"/>
      <c r="Q138" s="78">
        <f>SUM(F138+G138+I138/60+M138+N138+O138+P138)</f>
        <v>92.649999999999991</v>
      </c>
      <c r="R138" s="122">
        <v>79</v>
      </c>
      <c r="S138" s="123" t="s">
        <v>29</v>
      </c>
      <c r="T138" s="124"/>
      <c r="V138" s="155">
        <v>0.50694444444444442</v>
      </c>
      <c r="W138" s="155">
        <v>0.55369212962962966</v>
      </c>
      <c r="X138" s="147">
        <f>W138-V138</f>
        <v>4.6747685185185239E-2</v>
      </c>
    </row>
    <row r="139" spans="1:24" s="124" customFormat="1" ht="20.100000000000001" customHeight="1">
      <c r="A139" s="12" t="s">
        <v>369</v>
      </c>
      <c r="B139" s="104" t="s">
        <v>177</v>
      </c>
      <c r="C139" s="104" t="s">
        <v>180</v>
      </c>
      <c r="D139" s="105">
        <v>118</v>
      </c>
      <c r="E139" s="125"/>
      <c r="F139" s="107">
        <f>SUM(E139-70)*-20/60</f>
        <v>23.333333333333332</v>
      </c>
      <c r="G139" s="126">
        <v>67</v>
      </c>
      <c r="H139" s="109" t="s">
        <v>10</v>
      </c>
      <c r="I139" s="127">
        <v>19</v>
      </c>
      <c r="J139" s="111" t="s">
        <v>11</v>
      </c>
      <c r="K139" s="125">
        <v>4</v>
      </c>
      <c r="L139" s="128">
        <v>5</v>
      </c>
      <c r="M139" s="113">
        <f>SUM(K139+L139)</f>
        <v>9</v>
      </c>
      <c r="N139" s="128">
        <v>0</v>
      </c>
      <c r="O139" s="128">
        <v>-2</v>
      </c>
      <c r="P139" s="128">
        <v>-3</v>
      </c>
      <c r="Q139" s="114">
        <f>SUM(F139+G139+I139/60+M139+N139+O139+P139)</f>
        <v>94.649999999999991</v>
      </c>
      <c r="R139" s="129">
        <v>2003</v>
      </c>
      <c r="S139" s="130" t="s">
        <v>38</v>
      </c>
      <c r="T139" s="131"/>
      <c r="U139" s="56"/>
      <c r="V139" s="155">
        <v>0.50694444444444442</v>
      </c>
      <c r="W139" s="155">
        <v>0.55369212962962966</v>
      </c>
      <c r="X139" s="147">
        <f>W139-V139</f>
        <v>4.6747685185185239E-2</v>
      </c>
    </row>
    <row r="140" spans="1:24" s="56" customFormat="1" ht="20.100000000000001" customHeight="1">
      <c r="A140" s="12" t="s">
        <v>370</v>
      </c>
      <c r="B140" s="68" t="s">
        <v>174</v>
      </c>
      <c r="C140" s="68" t="s">
        <v>25</v>
      </c>
      <c r="D140" s="69">
        <v>59</v>
      </c>
      <c r="E140" s="118"/>
      <c r="F140" s="71">
        <f>SUM(E140-70)*-20/60</f>
        <v>23.333333333333332</v>
      </c>
      <c r="G140" s="119">
        <v>70</v>
      </c>
      <c r="H140" s="73" t="s">
        <v>10</v>
      </c>
      <c r="I140" s="120">
        <v>30</v>
      </c>
      <c r="J140" s="75" t="s">
        <v>11</v>
      </c>
      <c r="K140" s="118">
        <v>5</v>
      </c>
      <c r="L140" s="121">
        <v>2</v>
      </c>
      <c r="M140" s="77">
        <f>SUM(K140+L140)</f>
        <v>7</v>
      </c>
      <c r="N140" s="121">
        <v>0</v>
      </c>
      <c r="O140" s="121">
        <v>-2</v>
      </c>
      <c r="P140" s="121">
        <v>-3</v>
      </c>
      <c r="Q140" s="78">
        <f>SUM(F140+G140+I140/60+M140+N140+O140+P140)</f>
        <v>95.833333333333329</v>
      </c>
      <c r="R140" s="122">
        <v>71</v>
      </c>
      <c r="S140" s="123" t="s">
        <v>29</v>
      </c>
      <c r="T140" s="124"/>
      <c r="U140" s="131"/>
      <c r="V140" s="154">
        <v>0.46527777777777773</v>
      </c>
      <c r="W140" s="154">
        <v>0.51423611111111112</v>
      </c>
      <c r="X140" s="147">
        <f>W140-V140</f>
        <v>4.8958333333333381E-2</v>
      </c>
    </row>
    <row r="141" spans="1:24" s="124" customFormat="1" ht="20.100000000000001" customHeight="1">
      <c r="A141" s="12" t="s">
        <v>371</v>
      </c>
      <c r="B141" s="68" t="s">
        <v>126</v>
      </c>
      <c r="C141" s="68" t="s">
        <v>127</v>
      </c>
      <c r="D141" s="69">
        <v>95</v>
      </c>
      <c r="E141" s="118"/>
      <c r="F141" s="71">
        <f>SUM(E141-70)*-20/60</f>
        <v>23.333333333333332</v>
      </c>
      <c r="G141" s="119">
        <v>76</v>
      </c>
      <c r="H141" s="73" t="s">
        <v>10</v>
      </c>
      <c r="I141" s="120">
        <v>27</v>
      </c>
      <c r="J141" s="75" t="s">
        <v>11</v>
      </c>
      <c r="K141" s="118">
        <v>0</v>
      </c>
      <c r="L141" s="121">
        <v>2</v>
      </c>
      <c r="M141" s="77">
        <f>SUM(K141+L141)</f>
        <v>2</v>
      </c>
      <c r="N141" s="121">
        <v>0</v>
      </c>
      <c r="O141" s="121">
        <v>-2</v>
      </c>
      <c r="P141" s="121">
        <v>-3</v>
      </c>
      <c r="Q141" s="78">
        <f>SUM(F141+G141+I141/60+M141+N141+O141+P141)</f>
        <v>96.783333333333331</v>
      </c>
      <c r="R141" s="122">
        <v>59</v>
      </c>
      <c r="S141" s="123" t="s">
        <v>29</v>
      </c>
      <c r="U141" s="131"/>
      <c r="V141" s="154">
        <v>0.48958333333333331</v>
      </c>
      <c r="W141" s="154">
        <v>0.54267361111111112</v>
      </c>
      <c r="X141" s="147">
        <f>W141-V141</f>
        <v>5.3090277777777806E-2</v>
      </c>
    </row>
    <row r="142" spans="1:24" s="131" customFormat="1" ht="20.100000000000001" customHeight="1">
      <c r="A142" s="12" t="s">
        <v>372</v>
      </c>
      <c r="B142" s="104" t="s">
        <v>208</v>
      </c>
      <c r="C142" s="104" t="s">
        <v>88</v>
      </c>
      <c r="D142" s="105">
        <v>15</v>
      </c>
      <c r="E142" s="125"/>
      <c r="F142" s="107">
        <f>SUM(E142-70)*-20/60</f>
        <v>23.333333333333332</v>
      </c>
      <c r="G142" s="126">
        <v>72</v>
      </c>
      <c r="H142" s="109" t="s">
        <v>10</v>
      </c>
      <c r="I142" s="127">
        <v>33</v>
      </c>
      <c r="J142" s="111" t="s">
        <v>11</v>
      </c>
      <c r="K142" s="125">
        <v>3</v>
      </c>
      <c r="L142" s="128">
        <v>3</v>
      </c>
      <c r="M142" s="113">
        <f>SUM(K142+L142)</f>
        <v>6</v>
      </c>
      <c r="N142" s="128">
        <v>0</v>
      </c>
      <c r="O142" s="128">
        <v>-2</v>
      </c>
      <c r="P142" s="128">
        <v>-3</v>
      </c>
      <c r="Q142" s="114">
        <f>SUM(F142+G142+I142/60+M142+N142+O142+P142)</f>
        <v>96.883333333333326</v>
      </c>
      <c r="R142" s="129">
        <v>2002</v>
      </c>
      <c r="S142" s="130" t="s">
        <v>38</v>
      </c>
      <c r="U142" s="14"/>
      <c r="V142" s="149">
        <v>0.43402777777777773</v>
      </c>
      <c r="W142" s="149">
        <v>0.48440972222222217</v>
      </c>
      <c r="X142" s="147">
        <f>W142-V142</f>
        <v>5.0381944444444438E-2</v>
      </c>
    </row>
    <row r="143" spans="1:24" s="56" customFormat="1" ht="20.100000000000001" customHeight="1">
      <c r="A143" s="12" t="s">
        <v>373</v>
      </c>
      <c r="B143" s="68" t="s">
        <v>208</v>
      </c>
      <c r="C143" s="68" t="s">
        <v>87</v>
      </c>
      <c r="D143" s="69">
        <v>14</v>
      </c>
      <c r="E143" s="100"/>
      <c r="F143" s="71">
        <f>SUM(E143-70)*-20/60</f>
        <v>23.333333333333332</v>
      </c>
      <c r="G143" s="72">
        <v>74</v>
      </c>
      <c r="H143" s="73" t="s">
        <v>10</v>
      </c>
      <c r="I143" s="74">
        <v>35</v>
      </c>
      <c r="J143" s="75" t="s">
        <v>11</v>
      </c>
      <c r="K143" s="100">
        <v>1</v>
      </c>
      <c r="L143" s="101">
        <v>3</v>
      </c>
      <c r="M143" s="77">
        <f>SUM(K143+L143)</f>
        <v>4</v>
      </c>
      <c r="N143" s="101">
        <v>0</v>
      </c>
      <c r="O143" s="101">
        <v>-2</v>
      </c>
      <c r="P143" s="101">
        <v>-3</v>
      </c>
      <c r="Q143" s="78">
        <f>SUM(F143+G143+I143/60+M143+N143+O143+P143)</f>
        <v>96.916666666666657</v>
      </c>
      <c r="R143" s="79">
        <v>70</v>
      </c>
      <c r="S143" s="80" t="s">
        <v>29</v>
      </c>
      <c r="T143" s="102"/>
      <c r="U143" s="14"/>
      <c r="V143" s="149">
        <v>0.43402777777777773</v>
      </c>
      <c r="W143" s="149">
        <v>0.48582175925925924</v>
      </c>
      <c r="X143" s="147">
        <f>W143-V143</f>
        <v>5.179398148148151E-2</v>
      </c>
    </row>
    <row r="144" spans="1:24" s="124" customFormat="1" ht="20.100000000000001" customHeight="1">
      <c r="A144" s="12" t="s">
        <v>374</v>
      </c>
      <c r="B144" s="68" t="s">
        <v>60</v>
      </c>
      <c r="C144" s="68" t="s">
        <v>61</v>
      </c>
      <c r="D144" s="69">
        <v>63</v>
      </c>
      <c r="E144" s="100"/>
      <c r="F144" s="71">
        <f>SUM(E144-70)*-20/60</f>
        <v>23.333333333333332</v>
      </c>
      <c r="G144" s="72">
        <v>81</v>
      </c>
      <c r="H144" s="73" t="s">
        <v>10</v>
      </c>
      <c r="I144" s="74">
        <v>44</v>
      </c>
      <c r="J144" s="75" t="s">
        <v>11</v>
      </c>
      <c r="K144" s="100">
        <v>0</v>
      </c>
      <c r="L144" s="101">
        <v>4</v>
      </c>
      <c r="M144" s="77">
        <f>SUM(K144+L144)</f>
        <v>4</v>
      </c>
      <c r="N144" s="101">
        <v>0</v>
      </c>
      <c r="O144" s="101">
        <v>-2</v>
      </c>
      <c r="P144" s="101">
        <v>-3</v>
      </c>
      <c r="Q144" s="78">
        <f>SUM(F144+G144+I144/60+M144+N144+O144+P144)</f>
        <v>104.06666666666666</v>
      </c>
      <c r="R144" s="79">
        <v>77</v>
      </c>
      <c r="S144" s="80" t="s">
        <v>29</v>
      </c>
      <c r="T144" s="82"/>
      <c r="U144" s="14"/>
      <c r="V144" s="149">
        <v>0.46875</v>
      </c>
      <c r="W144" s="149">
        <v>0.52550925925925929</v>
      </c>
      <c r="X144" s="147">
        <f>W144-V144</f>
        <v>5.6759259259259287E-2</v>
      </c>
    </row>
    <row r="145" spans="1:24" s="131" customFormat="1" ht="20.100000000000001" customHeight="1">
      <c r="A145" s="12" t="s">
        <v>375</v>
      </c>
      <c r="B145" s="68" t="s">
        <v>196</v>
      </c>
      <c r="C145" s="68" t="s">
        <v>197</v>
      </c>
      <c r="D145" s="69">
        <v>84</v>
      </c>
      <c r="E145" s="118"/>
      <c r="F145" s="71">
        <f>SUM(E145-70)*-20/60</f>
        <v>23.333333333333332</v>
      </c>
      <c r="G145" s="119">
        <v>82</v>
      </c>
      <c r="H145" s="73" t="s">
        <v>10</v>
      </c>
      <c r="I145" s="120">
        <v>24</v>
      </c>
      <c r="J145" s="75" t="s">
        <v>11</v>
      </c>
      <c r="K145" s="118">
        <v>5</v>
      </c>
      <c r="L145" s="121">
        <v>1</v>
      </c>
      <c r="M145" s="77">
        <f>SUM(K145+L145)</f>
        <v>6</v>
      </c>
      <c r="N145" s="121">
        <v>0</v>
      </c>
      <c r="O145" s="121">
        <v>-2</v>
      </c>
      <c r="P145" s="121">
        <v>-3</v>
      </c>
      <c r="Q145" s="78">
        <f>SUM(F145+G145+I145/60+M145+N145+O145+P145)</f>
        <v>106.73333333333333</v>
      </c>
      <c r="R145" s="122">
        <v>80</v>
      </c>
      <c r="S145" s="123" t="s">
        <v>29</v>
      </c>
      <c r="T145" s="124"/>
      <c r="U145" s="124"/>
      <c r="V145" s="156">
        <v>0.4826388888888889</v>
      </c>
      <c r="W145" s="156">
        <v>0.53986111111111112</v>
      </c>
      <c r="X145" s="147">
        <f>W145-V145</f>
        <v>5.722222222222223E-2</v>
      </c>
    </row>
    <row r="146" spans="1:24" s="131" customFormat="1" ht="20.100000000000001" customHeight="1">
      <c r="A146" s="12" t="s">
        <v>376</v>
      </c>
      <c r="B146" s="68" t="s">
        <v>58</v>
      </c>
      <c r="C146" s="68" t="s">
        <v>59</v>
      </c>
      <c r="D146" s="69">
        <v>62</v>
      </c>
      <c r="E146" s="100"/>
      <c r="F146" s="71">
        <f>SUM(E146-70)*-20/60</f>
        <v>23.333333333333332</v>
      </c>
      <c r="G146" s="72">
        <v>81</v>
      </c>
      <c r="H146" s="73" t="s">
        <v>10</v>
      </c>
      <c r="I146" s="74">
        <v>44</v>
      </c>
      <c r="J146" s="75" t="s">
        <v>11</v>
      </c>
      <c r="K146" s="100">
        <v>5</v>
      </c>
      <c r="L146" s="101">
        <v>4</v>
      </c>
      <c r="M146" s="77">
        <f>SUM(K146+L146)</f>
        <v>9</v>
      </c>
      <c r="N146" s="101">
        <v>0</v>
      </c>
      <c r="O146" s="101">
        <v>-2</v>
      </c>
      <c r="P146" s="101">
        <v>-3</v>
      </c>
      <c r="Q146" s="78">
        <f>SUM(F146+G146+I146/60+M146+N146+O146+P146)</f>
        <v>109.06666666666666</v>
      </c>
      <c r="R146" s="79">
        <v>77</v>
      </c>
      <c r="S146" s="80" t="s">
        <v>29</v>
      </c>
      <c r="T146" s="82"/>
      <c r="U146" s="14"/>
      <c r="V146" s="149">
        <v>0.46875</v>
      </c>
      <c r="W146" s="149">
        <v>0.52550925925925929</v>
      </c>
      <c r="X146" s="147">
        <f>W146-V146</f>
        <v>5.6759259259259287E-2</v>
      </c>
    </row>
    <row r="147" spans="1:24" s="56" customFormat="1" ht="20.100000000000001" customHeight="1">
      <c r="A147" s="12" t="s">
        <v>377</v>
      </c>
      <c r="B147" s="68" t="s">
        <v>62</v>
      </c>
      <c r="C147" s="68" t="s">
        <v>63</v>
      </c>
      <c r="D147" s="69">
        <v>64</v>
      </c>
      <c r="E147" s="100"/>
      <c r="F147" s="71">
        <f>SUM(E147-70)*-20/60</f>
        <v>23.333333333333332</v>
      </c>
      <c r="G147" s="72">
        <v>81</v>
      </c>
      <c r="H147" s="73" t="s">
        <v>10</v>
      </c>
      <c r="I147" s="74">
        <v>44</v>
      </c>
      <c r="J147" s="75" t="s">
        <v>11</v>
      </c>
      <c r="K147" s="100">
        <v>5</v>
      </c>
      <c r="L147" s="101">
        <v>4</v>
      </c>
      <c r="M147" s="77">
        <f>SUM(K147+L147)</f>
        <v>9</v>
      </c>
      <c r="N147" s="101">
        <v>0</v>
      </c>
      <c r="O147" s="101">
        <v>-2</v>
      </c>
      <c r="P147" s="101">
        <v>-3</v>
      </c>
      <c r="Q147" s="78">
        <f>SUM(F147+G147+I147/60+M147+N147+O147+P147)</f>
        <v>109.06666666666666</v>
      </c>
      <c r="R147" s="79">
        <v>78</v>
      </c>
      <c r="S147" s="80" t="s">
        <v>29</v>
      </c>
      <c r="T147" s="82"/>
      <c r="U147" s="14"/>
      <c r="V147" s="149">
        <v>0.46875</v>
      </c>
      <c r="W147" s="149">
        <v>0.52550925925925929</v>
      </c>
      <c r="X147" s="147">
        <f>W147-V147</f>
        <v>5.6759259259259287E-2</v>
      </c>
    </row>
    <row r="148" spans="1:24" s="56" customFormat="1" ht="20.100000000000001" customHeight="1">
      <c r="A148" s="12" t="s">
        <v>378</v>
      </c>
      <c r="B148" s="104" t="s">
        <v>101</v>
      </c>
      <c r="C148" s="104" t="s">
        <v>103</v>
      </c>
      <c r="D148" s="105">
        <v>81</v>
      </c>
      <c r="E148" s="125"/>
      <c r="F148" s="107">
        <f>SUM(E148-70)*-20/60</f>
        <v>23.333333333333332</v>
      </c>
      <c r="G148" s="126">
        <v>81</v>
      </c>
      <c r="H148" s="109" t="s">
        <v>10</v>
      </c>
      <c r="I148" s="127">
        <v>16</v>
      </c>
      <c r="J148" s="111" t="s">
        <v>11</v>
      </c>
      <c r="K148" s="125">
        <v>2</v>
      </c>
      <c r="L148" s="128">
        <v>5</v>
      </c>
      <c r="M148" s="113">
        <f>SUM(K148+L148)</f>
        <v>7</v>
      </c>
      <c r="N148" s="128">
        <v>0</v>
      </c>
      <c r="O148" s="128">
        <v>-2</v>
      </c>
      <c r="P148" s="128"/>
      <c r="Q148" s="114">
        <f>SUM(F148+G148+I148/60+M148+N148+O148+P148)</f>
        <v>109.6</v>
      </c>
      <c r="R148" s="129">
        <v>98</v>
      </c>
      <c r="S148" s="130" t="s">
        <v>38</v>
      </c>
      <c r="T148" s="131"/>
      <c r="U148" s="131"/>
      <c r="V148" s="154">
        <v>0.4826388888888889</v>
      </c>
      <c r="W148" s="154">
        <v>0.53907407407407404</v>
      </c>
      <c r="X148" s="147">
        <f>W148-V148</f>
        <v>5.6435185185185144E-2</v>
      </c>
    </row>
    <row r="149" spans="1:24" s="56" customFormat="1" ht="20.100000000000001" customHeight="1">
      <c r="A149" s="12" t="s">
        <v>379</v>
      </c>
      <c r="B149" s="68" t="s">
        <v>196</v>
      </c>
      <c r="C149" s="68" t="s">
        <v>63</v>
      </c>
      <c r="D149" s="69">
        <v>83</v>
      </c>
      <c r="E149" s="118"/>
      <c r="F149" s="71">
        <f>SUM(E149-70)*-20/60</f>
        <v>23.333333333333332</v>
      </c>
      <c r="G149" s="119">
        <v>82</v>
      </c>
      <c r="H149" s="73" t="s">
        <v>10</v>
      </c>
      <c r="I149" s="120">
        <v>24</v>
      </c>
      <c r="J149" s="75" t="s">
        <v>11</v>
      </c>
      <c r="K149" s="118">
        <v>5</v>
      </c>
      <c r="L149" s="121">
        <v>4</v>
      </c>
      <c r="M149" s="77">
        <f>SUM(K149+L149)</f>
        <v>9</v>
      </c>
      <c r="N149" s="121">
        <v>0</v>
      </c>
      <c r="O149" s="121">
        <v>-2</v>
      </c>
      <c r="P149" s="121"/>
      <c r="Q149" s="78">
        <f>SUM(F149+G149+I149/60+M149+N149+O149+P149)</f>
        <v>112.73333333333333</v>
      </c>
      <c r="R149" s="122">
        <v>83</v>
      </c>
      <c r="S149" s="123" t="s">
        <v>29</v>
      </c>
      <c r="T149" s="124"/>
      <c r="U149" s="124"/>
      <c r="V149" s="156">
        <v>0.4826388888888889</v>
      </c>
      <c r="W149" s="156">
        <v>0.53986111111111112</v>
      </c>
      <c r="X149" s="147">
        <f>W149-V149</f>
        <v>5.722222222222223E-2</v>
      </c>
    </row>
    <row r="150" spans="1:24" s="56" customFormat="1" ht="20.100000000000001" customHeight="1">
      <c r="A150" s="12" t="s">
        <v>380</v>
      </c>
      <c r="B150" s="68" t="s">
        <v>198</v>
      </c>
      <c r="C150" s="68" t="s">
        <v>199</v>
      </c>
      <c r="D150" s="69">
        <v>85</v>
      </c>
      <c r="E150" s="118"/>
      <c r="F150" s="71">
        <f>SUM(E150-70)*-20/60</f>
        <v>23.333333333333332</v>
      </c>
      <c r="G150" s="119">
        <v>82</v>
      </c>
      <c r="H150" s="73" t="s">
        <v>10</v>
      </c>
      <c r="I150" s="120">
        <v>24</v>
      </c>
      <c r="J150" s="75" t="s">
        <v>11</v>
      </c>
      <c r="K150" s="118">
        <v>5</v>
      </c>
      <c r="L150" s="121">
        <v>5</v>
      </c>
      <c r="M150" s="77">
        <f>SUM(K150+L150)</f>
        <v>10</v>
      </c>
      <c r="N150" s="121">
        <v>0</v>
      </c>
      <c r="O150" s="121">
        <v>-2</v>
      </c>
      <c r="P150" s="121"/>
      <c r="Q150" s="78">
        <f>SUM(F150+G150+I150/60+M150+N150+O150+P150)</f>
        <v>113.73333333333333</v>
      </c>
      <c r="R150" s="122">
        <v>87</v>
      </c>
      <c r="S150" s="123" t="s">
        <v>29</v>
      </c>
      <c r="T150" s="124"/>
      <c r="U150" s="124"/>
      <c r="V150" s="156">
        <v>0.4826388888888889</v>
      </c>
      <c r="W150" s="156">
        <v>0.53986111111111112</v>
      </c>
      <c r="X150" s="147">
        <f>W150-V150</f>
        <v>5.722222222222223E-2</v>
      </c>
    </row>
    <row r="151" spans="1:24" s="131" customFormat="1" ht="20.100000000000001" customHeight="1">
      <c r="A151" s="12" t="s">
        <v>381</v>
      </c>
      <c r="B151" s="68" t="s">
        <v>137</v>
      </c>
      <c r="C151" s="68" t="s">
        <v>138</v>
      </c>
      <c r="D151" s="69">
        <v>126</v>
      </c>
      <c r="E151" s="118"/>
      <c r="F151" s="71">
        <f>SUM(E151-70)*-20/60</f>
        <v>23.333333333333332</v>
      </c>
      <c r="G151" s="119">
        <v>91</v>
      </c>
      <c r="H151" s="73" t="s">
        <v>10</v>
      </c>
      <c r="I151" s="120">
        <v>33</v>
      </c>
      <c r="J151" s="75" t="s">
        <v>11</v>
      </c>
      <c r="K151" s="118">
        <v>3</v>
      </c>
      <c r="L151" s="121">
        <v>3</v>
      </c>
      <c r="M151" s="77">
        <f>SUM(K151+L151)</f>
        <v>6</v>
      </c>
      <c r="N151" s="121">
        <v>0</v>
      </c>
      <c r="O151" s="121">
        <v>-2</v>
      </c>
      <c r="P151" s="121"/>
      <c r="Q151" s="78">
        <f>SUM(F151+G151+I151/60+M151+N151+O151+P151)</f>
        <v>118.88333333333333</v>
      </c>
      <c r="R151" s="122">
        <v>52</v>
      </c>
      <c r="S151" s="123" t="s">
        <v>29</v>
      </c>
      <c r="T151" s="124"/>
      <c r="V151" s="154">
        <v>0.51388888888888895</v>
      </c>
      <c r="W151" s="154">
        <v>0.57746527777777779</v>
      </c>
      <c r="X151" s="147">
        <f>W151-V151</f>
        <v>6.3576388888888835E-2</v>
      </c>
    </row>
    <row r="152" spans="1:24" s="131" customFormat="1" ht="20.100000000000001" customHeight="1">
      <c r="A152" s="12" t="s">
        <v>382</v>
      </c>
      <c r="B152" s="68" t="s">
        <v>207</v>
      </c>
      <c r="C152" s="68" t="s">
        <v>23</v>
      </c>
      <c r="D152" s="69">
        <v>17</v>
      </c>
      <c r="E152" s="70"/>
      <c r="F152" s="71">
        <f>SUM(E152-70)*-20/60</f>
        <v>23.333333333333332</v>
      </c>
      <c r="G152" s="72">
        <v>90</v>
      </c>
      <c r="H152" s="73" t="s">
        <v>10</v>
      </c>
      <c r="I152" s="74">
        <v>1</v>
      </c>
      <c r="J152" s="75" t="s">
        <v>11</v>
      </c>
      <c r="K152" s="70">
        <v>4</v>
      </c>
      <c r="L152" s="76">
        <v>5</v>
      </c>
      <c r="M152" s="77">
        <f>SUM(K152+L152)</f>
        <v>9</v>
      </c>
      <c r="N152" s="76">
        <v>0</v>
      </c>
      <c r="O152" s="76">
        <v>-2</v>
      </c>
      <c r="P152" s="76"/>
      <c r="Q152" s="78">
        <f>SUM(F152+G152+I152/60+M152+N152+O152+P152)</f>
        <v>120.35</v>
      </c>
      <c r="R152" s="79">
        <v>92</v>
      </c>
      <c r="S152" s="80" t="s">
        <v>29</v>
      </c>
      <c r="T152" s="81"/>
      <c r="U152" s="14"/>
      <c r="V152" s="149">
        <v>0.4375</v>
      </c>
      <c r="W152" s="149">
        <v>0.50001157407407404</v>
      </c>
      <c r="X152" s="147">
        <f>W152-V152</f>
        <v>6.2511574074074039E-2</v>
      </c>
    </row>
    <row r="153" spans="1:24" s="56" customFormat="1" ht="20.100000000000001" customHeight="1">
      <c r="A153" s="12" t="s">
        <v>383</v>
      </c>
      <c r="B153" s="68" t="s">
        <v>139</v>
      </c>
      <c r="C153" s="68" t="s">
        <v>102</v>
      </c>
      <c r="D153" s="69">
        <v>125</v>
      </c>
      <c r="E153" s="118"/>
      <c r="F153" s="71">
        <f>SUM(E153-70)*-20/60</f>
        <v>23.333333333333332</v>
      </c>
      <c r="G153" s="119">
        <v>96</v>
      </c>
      <c r="H153" s="73" t="s">
        <v>10</v>
      </c>
      <c r="I153" s="120">
        <v>33</v>
      </c>
      <c r="J153" s="75" t="s">
        <v>11</v>
      </c>
      <c r="K153" s="118">
        <v>3</v>
      </c>
      <c r="L153" s="121">
        <v>4</v>
      </c>
      <c r="M153" s="77">
        <f>SUM(K153+L153)</f>
        <v>7</v>
      </c>
      <c r="N153" s="121">
        <v>0</v>
      </c>
      <c r="O153" s="121">
        <v>-2</v>
      </c>
      <c r="P153" s="121"/>
      <c r="Q153" s="78">
        <f>SUM(F153+G153+I153/60+M153+N153+O153+P153)</f>
        <v>124.88333333333333</v>
      </c>
      <c r="R153" s="122">
        <v>52</v>
      </c>
      <c r="S153" s="123" t="s">
        <v>29</v>
      </c>
      <c r="T153" s="124"/>
      <c r="V153" s="155">
        <v>0.51041666666666663</v>
      </c>
      <c r="W153" s="155">
        <v>0.57746527777777779</v>
      </c>
      <c r="X153" s="147">
        <f>W153-V153</f>
        <v>6.7048611111111156E-2</v>
      </c>
    </row>
    <row r="154" spans="1:24" s="56" customFormat="1" ht="20.100000000000001" customHeight="1">
      <c r="A154" s="12" t="s">
        <v>384</v>
      </c>
      <c r="B154" s="84" t="s">
        <v>34</v>
      </c>
      <c r="C154" s="84" t="s">
        <v>22</v>
      </c>
      <c r="D154" s="85">
        <v>16</v>
      </c>
      <c r="E154" s="86"/>
      <c r="F154" s="87">
        <f>SUM(E154-70)*-20/60</f>
        <v>23.333333333333332</v>
      </c>
      <c r="G154" s="88"/>
      <c r="H154" s="89" t="s">
        <v>10</v>
      </c>
      <c r="I154" s="90"/>
      <c r="J154" s="91" t="s">
        <v>11</v>
      </c>
      <c r="K154" s="86"/>
      <c r="L154" s="92"/>
      <c r="M154" s="93">
        <f>SUM(K154+L154)</f>
        <v>0</v>
      </c>
      <c r="N154" s="92"/>
      <c r="O154" s="92"/>
      <c r="P154" s="92"/>
      <c r="Q154" s="94"/>
      <c r="R154" s="95">
        <v>2000</v>
      </c>
      <c r="S154" s="96" t="s">
        <v>38</v>
      </c>
      <c r="T154" s="97"/>
      <c r="U154" s="14"/>
      <c r="V154" s="149"/>
      <c r="W154" s="149"/>
      <c r="X154" s="147">
        <f>W154-V154</f>
        <v>0</v>
      </c>
    </row>
    <row r="155" spans="1:24" s="56" customFormat="1" ht="20.100000000000001" customHeight="1">
      <c r="A155" s="12" t="s">
        <v>385</v>
      </c>
      <c r="B155" s="103" t="s">
        <v>142</v>
      </c>
      <c r="C155" s="104" t="s">
        <v>74</v>
      </c>
      <c r="D155" s="105">
        <v>46</v>
      </c>
      <c r="E155" s="125"/>
      <c r="F155" s="107">
        <f>SUM(E155-70)*-20/60</f>
        <v>23.333333333333332</v>
      </c>
      <c r="G155" s="126"/>
      <c r="H155" s="109" t="s">
        <v>10</v>
      </c>
      <c r="I155" s="127"/>
      <c r="J155" s="111" t="s">
        <v>11</v>
      </c>
      <c r="K155" s="125"/>
      <c r="L155" s="128"/>
      <c r="M155" s="113">
        <f>SUM(K155+L155)</f>
        <v>0</v>
      </c>
      <c r="N155" s="128"/>
      <c r="O155" s="128"/>
      <c r="P155" s="128"/>
      <c r="Q155" s="114"/>
      <c r="R155" s="129">
        <v>2004</v>
      </c>
      <c r="S155" s="130" t="s">
        <v>38</v>
      </c>
      <c r="T155" s="131"/>
      <c r="V155" s="155"/>
      <c r="W155" s="155"/>
      <c r="X155" s="147">
        <f>W155-V155</f>
        <v>0</v>
      </c>
    </row>
    <row r="156" spans="1:24" s="124" customFormat="1" ht="20.100000000000001" customHeight="1">
      <c r="A156" s="12" t="s">
        <v>386</v>
      </c>
      <c r="B156" s="103" t="s">
        <v>144</v>
      </c>
      <c r="C156" s="104" t="s">
        <v>145</v>
      </c>
      <c r="D156" s="105">
        <v>47</v>
      </c>
      <c r="E156" s="125"/>
      <c r="F156" s="107">
        <f>SUM(E156-70)*-20/60</f>
        <v>23.333333333333332</v>
      </c>
      <c r="G156" s="126"/>
      <c r="H156" s="109" t="s">
        <v>10</v>
      </c>
      <c r="I156" s="127"/>
      <c r="J156" s="111" t="s">
        <v>11</v>
      </c>
      <c r="K156" s="125"/>
      <c r="L156" s="128"/>
      <c r="M156" s="113">
        <f>SUM(K156+L156)</f>
        <v>0</v>
      </c>
      <c r="N156" s="128"/>
      <c r="O156" s="128"/>
      <c r="P156" s="128"/>
      <c r="Q156" s="114"/>
      <c r="R156" s="129">
        <v>2007</v>
      </c>
      <c r="S156" s="130" t="s">
        <v>38</v>
      </c>
      <c r="T156" s="131"/>
      <c r="U156" s="56"/>
      <c r="V156" s="155"/>
      <c r="W156" s="155"/>
      <c r="X156" s="147">
        <f>W156-V156</f>
        <v>0</v>
      </c>
    </row>
    <row r="157" spans="1:24" s="56" customFormat="1" ht="20.100000000000001" customHeight="1">
      <c r="B157" s="83"/>
      <c r="C157" s="84"/>
      <c r="D157" s="85"/>
      <c r="E157" s="98"/>
      <c r="F157" s="87"/>
      <c r="G157" s="88"/>
      <c r="H157" s="89"/>
      <c r="I157" s="90"/>
      <c r="J157" s="91"/>
      <c r="K157" s="98"/>
      <c r="L157" s="99"/>
      <c r="M157" s="93"/>
      <c r="N157" s="99"/>
      <c r="O157" s="99"/>
      <c r="P157" s="99"/>
      <c r="Q157" s="94"/>
      <c r="R157" s="95"/>
      <c r="S157" s="96"/>
      <c r="T157" s="97"/>
      <c r="U157" s="82"/>
      <c r="V157" s="150"/>
      <c r="W157" s="150"/>
      <c r="X157" s="147"/>
    </row>
    <row r="158" spans="1:24" s="56" customFormat="1" ht="20.100000000000001" customHeight="1">
      <c r="B158" s="26"/>
      <c r="C158" s="22"/>
      <c r="D158" s="27"/>
      <c r="E158" s="20"/>
      <c r="F158" s="32"/>
      <c r="G158" s="38"/>
      <c r="H158" s="39"/>
      <c r="I158" s="40"/>
      <c r="J158" s="41"/>
      <c r="K158" s="20"/>
      <c r="L158" s="13"/>
      <c r="M158" s="10"/>
      <c r="N158" s="13"/>
      <c r="O158" s="13"/>
      <c r="P158" s="13"/>
      <c r="Q158" s="11"/>
      <c r="R158" s="23"/>
      <c r="S158" s="48"/>
      <c r="T158" s="14"/>
      <c r="U158" s="14"/>
      <c r="V158" s="149"/>
      <c r="W158" s="149"/>
      <c r="X158" s="147"/>
    </row>
    <row r="159" spans="1:24" s="56" customFormat="1" ht="20.100000000000001" customHeight="1">
      <c r="B159" s="26"/>
      <c r="C159" s="22"/>
      <c r="D159" s="27"/>
      <c r="E159" s="20"/>
      <c r="F159" s="32"/>
      <c r="G159" s="38"/>
      <c r="H159" s="39"/>
      <c r="I159" s="40"/>
      <c r="J159" s="41"/>
      <c r="K159" s="20"/>
      <c r="L159" s="13"/>
      <c r="M159" s="10"/>
      <c r="N159" s="13"/>
      <c r="O159" s="13"/>
      <c r="P159" s="13"/>
      <c r="Q159" s="11"/>
      <c r="R159" s="23"/>
      <c r="S159" s="48"/>
      <c r="T159" s="14"/>
      <c r="U159" s="14"/>
      <c r="V159" s="149"/>
      <c r="W159" s="149"/>
      <c r="X159" s="147"/>
    </row>
    <row r="160" spans="1:24" s="124" customFormat="1" ht="20.100000000000001" customHeight="1">
      <c r="B160" s="26"/>
      <c r="C160" s="22"/>
      <c r="D160" s="27"/>
      <c r="E160" s="21"/>
      <c r="F160" s="32"/>
      <c r="G160" s="38"/>
      <c r="H160" s="39"/>
      <c r="I160" s="40"/>
      <c r="J160" s="41"/>
      <c r="K160" s="21"/>
      <c r="L160" s="12"/>
      <c r="M160" s="10"/>
      <c r="N160" s="12"/>
      <c r="O160" s="12"/>
      <c r="P160" s="12"/>
      <c r="Q160" s="11"/>
      <c r="R160" s="23"/>
      <c r="S160" s="48"/>
      <c r="T160" s="14"/>
      <c r="U160" s="14"/>
      <c r="V160" s="149"/>
      <c r="W160" s="149"/>
      <c r="X160" s="147"/>
    </row>
    <row r="161" spans="2:24" s="124" customFormat="1" ht="20.100000000000001" customHeight="1">
      <c r="B161" s="26"/>
      <c r="C161" s="22"/>
      <c r="D161" s="27"/>
      <c r="E161" s="21"/>
      <c r="F161" s="32"/>
      <c r="G161" s="38"/>
      <c r="H161" s="39"/>
      <c r="I161" s="40"/>
      <c r="J161" s="41"/>
      <c r="K161" s="21"/>
      <c r="L161" s="12"/>
      <c r="M161" s="10"/>
      <c r="N161" s="12"/>
      <c r="O161" s="12"/>
      <c r="P161" s="12"/>
      <c r="Q161" s="11"/>
      <c r="R161" s="23"/>
      <c r="S161" s="48"/>
      <c r="T161" s="14"/>
      <c r="U161" s="56"/>
      <c r="V161" s="155"/>
      <c r="W161" s="155"/>
      <c r="X161" s="147"/>
    </row>
    <row r="162" spans="2:24" s="56" customFormat="1" ht="20.100000000000001" customHeight="1">
      <c r="B162" s="103"/>
      <c r="C162" s="104"/>
      <c r="D162" s="105"/>
      <c r="E162" s="106"/>
      <c r="F162" s="107"/>
      <c r="G162" s="108"/>
      <c r="H162" s="109"/>
      <c r="I162" s="110"/>
      <c r="J162" s="111"/>
      <c r="K162" s="106"/>
      <c r="L162" s="112"/>
      <c r="M162" s="113"/>
      <c r="N162" s="112"/>
      <c r="O162" s="112"/>
      <c r="P162" s="112"/>
      <c r="Q162" s="114"/>
      <c r="R162" s="115"/>
      <c r="S162" s="116"/>
      <c r="T162" s="117"/>
      <c r="V162" s="155"/>
      <c r="W162" s="155"/>
      <c r="X162" s="147"/>
    </row>
    <row r="163" spans="2:24" s="56" customFormat="1" ht="20.100000000000001" customHeight="1">
      <c r="B163" s="26"/>
      <c r="C163" s="22"/>
      <c r="D163" s="27"/>
      <c r="E163" s="50"/>
      <c r="F163" s="32"/>
      <c r="G163" s="51"/>
      <c r="H163" s="39"/>
      <c r="I163" s="52"/>
      <c r="J163" s="41"/>
      <c r="K163" s="50"/>
      <c r="L163" s="53"/>
      <c r="M163" s="10"/>
      <c r="N163" s="53"/>
      <c r="O163" s="53"/>
      <c r="P163" s="53"/>
      <c r="Q163" s="11"/>
      <c r="R163" s="54"/>
      <c r="S163" s="55"/>
      <c r="V163" s="155"/>
      <c r="W163" s="155"/>
      <c r="X163" s="147"/>
    </row>
    <row r="164" spans="2:24" s="131" customFormat="1" ht="20.100000000000001" customHeight="1">
      <c r="B164" s="103"/>
      <c r="C164" s="104"/>
      <c r="D164" s="105"/>
      <c r="E164" s="125"/>
      <c r="F164" s="107"/>
      <c r="G164" s="126"/>
      <c r="H164" s="109"/>
      <c r="I164" s="127"/>
      <c r="J164" s="111"/>
      <c r="K164" s="125"/>
      <c r="L164" s="128"/>
      <c r="M164" s="113"/>
      <c r="N164" s="128"/>
      <c r="O164" s="128"/>
      <c r="P164" s="128"/>
      <c r="Q164" s="114"/>
      <c r="R164" s="129"/>
      <c r="S164" s="130"/>
      <c r="U164" s="56"/>
      <c r="V164" s="155"/>
      <c r="W164" s="155"/>
      <c r="X164" s="147"/>
    </row>
    <row r="165" spans="2:24" s="56" customFormat="1" ht="20.100000000000001" customHeight="1">
      <c r="B165" s="26"/>
      <c r="C165" s="22"/>
      <c r="D165" s="27"/>
      <c r="E165" s="50"/>
      <c r="F165" s="32"/>
      <c r="G165" s="51"/>
      <c r="H165" s="39"/>
      <c r="I165" s="52"/>
      <c r="J165" s="41"/>
      <c r="K165" s="50"/>
      <c r="L165" s="53"/>
      <c r="M165" s="10"/>
      <c r="N165" s="53"/>
      <c r="O165" s="53"/>
      <c r="P165" s="53"/>
      <c r="Q165" s="11"/>
      <c r="R165" s="54"/>
      <c r="S165" s="55"/>
      <c r="U165" s="131"/>
      <c r="V165" s="154"/>
      <c r="W165" s="154"/>
      <c r="X165" s="147"/>
    </row>
    <row r="166" spans="2:24" s="56" customFormat="1" ht="20.100000000000001" customHeight="1">
      <c r="B166" s="26"/>
      <c r="C166" s="22"/>
      <c r="D166" s="27"/>
      <c r="E166" s="50"/>
      <c r="F166" s="32"/>
      <c r="G166" s="51"/>
      <c r="H166" s="39"/>
      <c r="I166" s="52"/>
      <c r="J166" s="41"/>
      <c r="K166" s="50"/>
      <c r="L166" s="53"/>
      <c r="M166" s="10"/>
      <c r="N166" s="53"/>
      <c r="O166" s="53"/>
      <c r="P166" s="53"/>
      <c r="Q166" s="11"/>
      <c r="R166" s="54"/>
      <c r="S166" s="55"/>
      <c r="U166" s="124"/>
      <c r="V166" s="156"/>
      <c r="W166" s="156"/>
      <c r="X166" s="147"/>
    </row>
    <row r="167" spans="2:24" s="124" customFormat="1" ht="20.100000000000001" customHeight="1">
      <c r="B167" s="103"/>
      <c r="C167" s="104"/>
      <c r="D167" s="105"/>
      <c r="E167" s="125"/>
      <c r="F167" s="107"/>
      <c r="G167" s="126"/>
      <c r="H167" s="109"/>
      <c r="I167" s="127"/>
      <c r="J167" s="111"/>
      <c r="K167" s="125"/>
      <c r="L167" s="128"/>
      <c r="M167" s="113"/>
      <c r="N167" s="128"/>
      <c r="O167" s="128"/>
      <c r="P167" s="128"/>
      <c r="Q167" s="114"/>
      <c r="R167" s="129"/>
      <c r="S167" s="130"/>
      <c r="T167" s="131"/>
      <c r="U167" s="131"/>
      <c r="V167" s="154"/>
      <c r="W167" s="154"/>
      <c r="X167" s="147"/>
    </row>
    <row r="168" spans="2:24" s="124" customFormat="1" ht="20.100000000000001" customHeight="1">
      <c r="B168" s="103"/>
      <c r="C168" s="104"/>
      <c r="D168" s="105"/>
      <c r="E168" s="125"/>
      <c r="F168" s="107"/>
      <c r="G168" s="126"/>
      <c r="H168" s="109"/>
      <c r="I168" s="127"/>
      <c r="J168" s="111"/>
      <c r="K168" s="125"/>
      <c r="L168" s="128"/>
      <c r="M168" s="113"/>
      <c r="N168" s="128"/>
      <c r="O168" s="128"/>
      <c r="P168" s="128"/>
      <c r="Q168" s="114"/>
      <c r="R168" s="129"/>
      <c r="S168" s="130"/>
      <c r="T168" s="131"/>
      <c r="U168" s="56"/>
      <c r="V168" s="155"/>
      <c r="W168" s="155"/>
      <c r="X168" s="147"/>
    </row>
    <row r="169" spans="2:24" s="56" customFormat="1" ht="20.100000000000001" customHeight="1">
      <c r="B169" s="103"/>
      <c r="C169" s="104"/>
      <c r="D169" s="105"/>
      <c r="E169" s="125"/>
      <c r="F169" s="107"/>
      <c r="G169" s="126"/>
      <c r="H169" s="109"/>
      <c r="I169" s="127"/>
      <c r="J169" s="111"/>
      <c r="K169" s="125"/>
      <c r="L169" s="128"/>
      <c r="M169" s="113"/>
      <c r="N169" s="128"/>
      <c r="O169" s="128"/>
      <c r="P169" s="128"/>
      <c r="Q169" s="114"/>
      <c r="R169" s="129"/>
      <c r="S169" s="130"/>
      <c r="T169" s="131"/>
      <c r="V169" s="155"/>
      <c r="W169" s="155"/>
      <c r="X169" s="147"/>
    </row>
    <row r="170" spans="2:24" s="124" customFormat="1" ht="20.100000000000001" customHeight="1">
      <c r="B170" s="103"/>
      <c r="C170" s="104"/>
      <c r="D170" s="105"/>
      <c r="E170" s="125"/>
      <c r="F170" s="107"/>
      <c r="G170" s="126"/>
      <c r="H170" s="109"/>
      <c r="I170" s="127"/>
      <c r="J170" s="111"/>
      <c r="K170" s="125"/>
      <c r="L170" s="128"/>
      <c r="M170" s="113"/>
      <c r="N170" s="128"/>
      <c r="O170" s="128"/>
      <c r="P170" s="128"/>
      <c r="Q170" s="114"/>
      <c r="R170" s="129"/>
      <c r="S170" s="130"/>
      <c r="T170" s="131"/>
      <c r="U170" s="56"/>
      <c r="V170" s="155"/>
      <c r="W170" s="155"/>
      <c r="X170" s="147"/>
    </row>
    <row r="171" spans="2:24" s="124" customFormat="1" ht="20.100000000000001" customHeight="1">
      <c r="B171" s="26"/>
      <c r="C171" s="22"/>
      <c r="D171" s="27"/>
      <c r="E171" s="50"/>
      <c r="F171" s="32"/>
      <c r="G171" s="51"/>
      <c r="H171" s="39"/>
      <c r="I171" s="52"/>
      <c r="J171" s="41"/>
      <c r="K171" s="50"/>
      <c r="L171" s="53"/>
      <c r="M171" s="10"/>
      <c r="N171" s="53"/>
      <c r="O171" s="53"/>
      <c r="P171" s="53"/>
      <c r="Q171" s="11"/>
      <c r="R171" s="54"/>
      <c r="S171" s="55"/>
      <c r="T171" s="56"/>
      <c r="V171" s="156"/>
      <c r="W171" s="156"/>
      <c r="X171" s="147"/>
    </row>
    <row r="172" spans="2:24" s="124" customFormat="1" ht="20.100000000000001" customHeight="1">
      <c r="B172" s="67"/>
      <c r="C172" s="68"/>
      <c r="D172" s="69"/>
      <c r="E172" s="118"/>
      <c r="F172" s="71"/>
      <c r="G172" s="119"/>
      <c r="H172" s="73"/>
      <c r="I172" s="120"/>
      <c r="J172" s="75"/>
      <c r="K172" s="118"/>
      <c r="L172" s="121"/>
      <c r="M172" s="77"/>
      <c r="N172" s="121"/>
      <c r="O172" s="121"/>
      <c r="P172" s="121"/>
      <c r="Q172" s="78"/>
      <c r="R172" s="122"/>
      <c r="S172" s="123"/>
      <c r="U172" s="56"/>
      <c r="V172" s="155"/>
      <c r="W172" s="155"/>
      <c r="X172" s="147"/>
    </row>
    <row r="173" spans="2:24" s="56" customFormat="1" ht="20.100000000000001" customHeight="1">
      <c r="B173" s="67"/>
      <c r="C173" s="68"/>
      <c r="D173" s="69"/>
      <c r="E173" s="118"/>
      <c r="F173" s="71"/>
      <c r="G173" s="119"/>
      <c r="H173" s="73"/>
      <c r="I173" s="120"/>
      <c r="J173" s="75"/>
      <c r="K173" s="118"/>
      <c r="L173" s="121"/>
      <c r="M173" s="77"/>
      <c r="N173" s="121"/>
      <c r="O173" s="121"/>
      <c r="P173" s="121"/>
      <c r="Q173" s="78"/>
      <c r="R173" s="122"/>
      <c r="S173" s="123"/>
      <c r="T173" s="132"/>
      <c r="U173" s="124"/>
      <c r="V173" s="156"/>
      <c r="W173" s="156"/>
      <c r="X173" s="147"/>
    </row>
    <row r="174" spans="2:24" s="56" customFormat="1" ht="20.100000000000001" customHeight="1">
      <c r="B174" s="26"/>
      <c r="C174" s="22"/>
      <c r="D174" s="27"/>
      <c r="E174" s="50"/>
      <c r="F174" s="32"/>
      <c r="G174" s="51"/>
      <c r="H174" s="39"/>
      <c r="I174" s="52"/>
      <c r="J174" s="41"/>
      <c r="K174" s="50"/>
      <c r="L174" s="53"/>
      <c r="M174" s="10"/>
      <c r="N174" s="53"/>
      <c r="O174" s="53"/>
      <c r="P174" s="53"/>
      <c r="Q174" s="11"/>
      <c r="R174" s="54"/>
      <c r="S174" s="55"/>
      <c r="V174" s="155"/>
      <c r="W174" s="155"/>
      <c r="X174" s="147"/>
    </row>
    <row r="175" spans="2:24" s="56" customFormat="1" ht="20.100000000000001" customHeight="1">
      <c r="B175" s="103"/>
      <c r="C175" s="104"/>
      <c r="D175" s="105"/>
      <c r="E175" s="125"/>
      <c r="F175" s="107"/>
      <c r="G175" s="126"/>
      <c r="H175" s="109"/>
      <c r="I175" s="127"/>
      <c r="J175" s="111"/>
      <c r="K175" s="125"/>
      <c r="L175" s="128"/>
      <c r="M175" s="113"/>
      <c r="N175" s="128"/>
      <c r="O175" s="128"/>
      <c r="P175" s="128"/>
      <c r="Q175" s="114"/>
      <c r="R175" s="129"/>
      <c r="S175" s="130"/>
      <c r="T175" s="131"/>
      <c r="V175" s="155"/>
      <c r="W175" s="155"/>
      <c r="X175" s="147"/>
    </row>
    <row r="176" spans="2:24" s="56" customFormat="1" ht="20.100000000000001" customHeight="1">
      <c r="B176" s="26"/>
      <c r="C176" s="22"/>
      <c r="D176" s="27"/>
      <c r="E176" s="50"/>
      <c r="F176" s="32"/>
      <c r="G176" s="51"/>
      <c r="H176" s="39"/>
      <c r="I176" s="52"/>
      <c r="J176" s="41"/>
      <c r="K176" s="50"/>
      <c r="L176" s="53"/>
      <c r="M176" s="10"/>
      <c r="N176" s="53"/>
      <c r="O176" s="53"/>
      <c r="P176" s="53"/>
      <c r="Q176" s="11"/>
      <c r="R176" s="54"/>
      <c r="S176" s="55"/>
      <c r="V176" s="155"/>
      <c r="W176" s="155"/>
      <c r="X176" s="147"/>
    </row>
    <row r="177" spans="2:24" s="56" customFormat="1" ht="20.100000000000001" customHeight="1">
      <c r="B177" s="26"/>
      <c r="C177" s="22"/>
      <c r="D177" s="27"/>
      <c r="E177" s="50"/>
      <c r="F177" s="32"/>
      <c r="G177" s="51"/>
      <c r="H177" s="39"/>
      <c r="I177" s="52"/>
      <c r="J177" s="41"/>
      <c r="K177" s="50"/>
      <c r="L177" s="53"/>
      <c r="M177" s="10"/>
      <c r="N177" s="53"/>
      <c r="O177" s="53"/>
      <c r="P177" s="53"/>
      <c r="Q177" s="11"/>
      <c r="R177" s="54"/>
      <c r="S177" s="55"/>
      <c r="U177" s="124"/>
      <c r="V177" s="156"/>
      <c r="W177" s="156"/>
      <c r="X177" s="147"/>
    </row>
    <row r="178" spans="2:24" s="56" customFormat="1" ht="20.100000000000001" customHeight="1">
      <c r="B178" s="26"/>
      <c r="C178" s="22"/>
      <c r="D178" s="27"/>
      <c r="E178" s="50"/>
      <c r="F178" s="32"/>
      <c r="G178" s="51"/>
      <c r="H178" s="39"/>
      <c r="I178" s="52"/>
      <c r="J178" s="41"/>
      <c r="K178" s="50"/>
      <c r="L178" s="53"/>
      <c r="M178" s="10"/>
      <c r="N178" s="53"/>
      <c r="O178" s="53"/>
      <c r="P178" s="53"/>
      <c r="Q178" s="11"/>
      <c r="R178" s="54"/>
      <c r="S178" s="55"/>
      <c r="U178" s="131"/>
      <c r="V178" s="154"/>
      <c r="W178" s="154"/>
      <c r="X178" s="147"/>
    </row>
    <row r="179" spans="2:24" s="56" customFormat="1" ht="20.100000000000001" customHeight="1">
      <c r="B179" s="67"/>
      <c r="C179" s="68"/>
      <c r="D179" s="69"/>
      <c r="E179" s="118"/>
      <c r="F179" s="71"/>
      <c r="G179" s="119"/>
      <c r="H179" s="73"/>
      <c r="I179" s="120"/>
      <c r="J179" s="75"/>
      <c r="K179" s="118"/>
      <c r="L179" s="121"/>
      <c r="M179" s="77"/>
      <c r="N179" s="121"/>
      <c r="O179" s="121"/>
      <c r="P179" s="121"/>
      <c r="Q179" s="78"/>
      <c r="R179" s="122"/>
      <c r="S179" s="123"/>
      <c r="T179" s="124"/>
      <c r="U179" s="131"/>
      <c r="V179" s="154"/>
      <c r="W179" s="154"/>
      <c r="X179" s="147"/>
    </row>
    <row r="180" spans="2:24" s="56" customFormat="1" ht="20.100000000000001" customHeight="1">
      <c r="B180" s="103"/>
      <c r="C180" s="104"/>
      <c r="D180" s="105"/>
      <c r="E180" s="125"/>
      <c r="F180" s="107"/>
      <c r="G180" s="126"/>
      <c r="H180" s="109"/>
      <c r="I180" s="127"/>
      <c r="J180" s="111"/>
      <c r="K180" s="125"/>
      <c r="L180" s="128"/>
      <c r="M180" s="113"/>
      <c r="N180" s="128"/>
      <c r="O180" s="128"/>
      <c r="P180" s="128"/>
      <c r="Q180" s="114"/>
      <c r="R180" s="129"/>
      <c r="S180" s="130"/>
      <c r="T180" s="131"/>
      <c r="V180" s="155"/>
      <c r="W180" s="155"/>
      <c r="X180" s="147"/>
    </row>
    <row r="181" spans="2:24" s="56" customFormat="1" ht="20.100000000000001" customHeight="1">
      <c r="B181" s="26"/>
      <c r="C181" s="22"/>
      <c r="D181" s="27"/>
      <c r="E181" s="50"/>
      <c r="F181" s="32"/>
      <c r="G181" s="51"/>
      <c r="H181" s="39"/>
      <c r="I181" s="52"/>
      <c r="J181" s="41"/>
      <c r="K181" s="50"/>
      <c r="L181" s="53"/>
      <c r="M181" s="10"/>
      <c r="N181" s="53"/>
      <c r="O181" s="53"/>
      <c r="P181" s="53"/>
      <c r="Q181" s="11"/>
      <c r="R181" s="54"/>
      <c r="S181" s="55"/>
      <c r="U181" s="143"/>
      <c r="V181" s="157"/>
      <c r="W181" s="157"/>
      <c r="X181" s="147"/>
    </row>
    <row r="182" spans="2:24" s="56" customFormat="1" ht="20.100000000000001" customHeight="1">
      <c r="B182" s="26"/>
      <c r="C182" s="22"/>
      <c r="D182" s="27"/>
      <c r="E182" s="50"/>
      <c r="F182" s="32"/>
      <c r="G182" s="51"/>
      <c r="H182" s="39"/>
      <c r="I182" s="52"/>
      <c r="J182" s="41"/>
      <c r="K182" s="50"/>
      <c r="L182" s="53"/>
      <c r="M182" s="10"/>
      <c r="N182" s="53"/>
      <c r="O182" s="53"/>
      <c r="P182" s="53"/>
      <c r="Q182" s="11"/>
      <c r="R182" s="54"/>
      <c r="S182" s="55"/>
      <c r="V182" s="155"/>
      <c r="W182" s="155"/>
      <c r="X182" s="147"/>
    </row>
    <row r="183" spans="2:24" s="124" customFormat="1" ht="20.100000000000001" customHeight="1">
      <c r="B183" s="133"/>
      <c r="C183" s="134"/>
      <c r="D183" s="135"/>
      <c r="E183" s="136"/>
      <c r="F183" s="32"/>
      <c r="G183" s="137"/>
      <c r="H183" s="39"/>
      <c r="I183" s="138"/>
      <c r="J183" s="41"/>
      <c r="K183" s="136"/>
      <c r="L183" s="139"/>
      <c r="M183" s="10"/>
      <c r="N183" s="139"/>
      <c r="O183" s="139"/>
      <c r="P183" s="139"/>
      <c r="Q183" s="140"/>
      <c r="R183" s="141"/>
      <c r="S183" s="142"/>
      <c r="T183" s="144"/>
      <c r="V183" s="156"/>
      <c r="W183" s="156"/>
      <c r="X183" s="147"/>
    </row>
    <row r="184" spans="2:24" s="131" customFormat="1" ht="20.100000000000001" customHeight="1">
      <c r="B184" s="67"/>
      <c r="C184" s="68"/>
      <c r="D184" s="69"/>
      <c r="E184" s="118"/>
      <c r="F184" s="71"/>
      <c r="G184" s="119"/>
      <c r="H184" s="73"/>
      <c r="I184" s="120"/>
      <c r="J184" s="75"/>
      <c r="K184" s="118"/>
      <c r="L184" s="121"/>
      <c r="M184" s="77"/>
      <c r="N184" s="121"/>
      <c r="O184" s="121"/>
      <c r="P184" s="121"/>
      <c r="Q184" s="78"/>
      <c r="R184" s="122"/>
      <c r="S184" s="123"/>
      <c r="T184" s="145"/>
      <c r="U184" s="124"/>
      <c r="V184" s="156"/>
      <c r="W184" s="156"/>
      <c r="X184" s="147"/>
    </row>
    <row r="185" spans="2:24" s="56" customFormat="1" ht="20.100000000000001" customHeight="1">
      <c r="B185" s="26"/>
      <c r="C185" s="22"/>
      <c r="D185" s="27"/>
      <c r="E185" s="50"/>
      <c r="F185" s="32"/>
      <c r="G185" s="51"/>
      <c r="H185" s="39"/>
      <c r="I185" s="52"/>
      <c r="J185" s="41"/>
      <c r="K185" s="50"/>
      <c r="L185" s="53"/>
      <c r="M185" s="10"/>
      <c r="N185" s="53"/>
      <c r="O185" s="53"/>
      <c r="P185" s="53"/>
      <c r="Q185" s="11"/>
      <c r="R185" s="54"/>
      <c r="S185" s="55"/>
      <c r="V185" s="155"/>
      <c r="W185" s="155"/>
      <c r="X185" s="147"/>
    </row>
    <row r="186" spans="2:24" s="56" customFormat="1" ht="20.100000000000001" customHeight="1">
      <c r="B186" s="26"/>
      <c r="C186" s="22"/>
      <c r="D186" s="27"/>
      <c r="E186" s="50"/>
      <c r="F186" s="32"/>
      <c r="G186" s="51"/>
      <c r="H186" s="39"/>
      <c r="I186" s="52"/>
      <c r="J186" s="41"/>
      <c r="K186" s="50"/>
      <c r="L186" s="53"/>
      <c r="M186" s="10"/>
      <c r="N186" s="53"/>
      <c r="O186" s="53"/>
      <c r="P186" s="53"/>
      <c r="Q186" s="11"/>
      <c r="R186" s="54"/>
      <c r="S186" s="55"/>
      <c r="V186" s="155"/>
      <c r="W186" s="155"/>
      <c r="X186" s="147"/>
    </row>
    <row r="187" spans="2:24" s="143" customFormat="1" ht="20.100000000000001" customHeight="1">
      <c r="B187" s="26"/>
      <c r="C187" s="22"/>
      <c r="D187" s="27"/>
      <c r="E187" s="50"/>
      <c r="F187" s="32"/>
      <c r="G187" s="51"/>
      <c r="H187" s="39"/>
      <c r="I187" s="52"/>
      <c r="J187" s="41"/>
      <c r="K187" s="50"/>
      <c r="L187" s="53"/>
      <c r="M187" s="10"/>
      <c r="N187" s="53"/>
      <c r="O187" s="53"/>
      <c r="P187" s="53"/>
      <c r="Q187" s="11"/>
      <c r="R187" s="54"/>
      <c r="S187" s="55"/>
      <c r="T187" s="56"/>
      <c r="U187" s="56"/>
      <c r="V187" s="155"/>
      <c r="W187" s="155"/>
      <c r="X187" s="147"/>
    </row>
    <row r="188" spans="2:24" s="56" customFormat="1" ht="20.100000000000001" customHeight="1">
      <c r="B188" s="26"/>
      <c r="C188" s="22"/>
      <c r="D188" s="27"/>
      <c r="E188" s="50"/>
      <c r="F188" s="32"/>
      <c r="G188" s="51"/>
      <c r="H188" s="39"/>
      <c r="I188" s="52"/>
      <c r="J188" s="41"/>
      <c r="K188" s="50"/>
      <c r="L188" s="53"/>
      <c r="M188" s="10"/>
      <c r="N188" s="53"/>
      <c r="O188" s="53"/>
      <c r="P188" s="53"/>
      <c r="Q188" s="11"/>
      <c r="R188" s="54"/>
      <c r="S188" s="55"/>
      <c r="V188" s="155"/>
      <c r="W188" s="155"/>
      <c r="X188" s="147"/>
    </row>
    <row r="189" spans="2:24" s="131" customFormat="1" ht="20.100000000000001" customHeight="1">
      <c r="B189" s="26"/>
      <c r="C189" s="22"/>
      <c r="D189" s="27"/>
      <c r="E189" s="50"/>
      <c r="F189" s="32"/>
      <c r="G189" s="51"/>
      <c r="H189" s="39"/>
      <c r="I189" s="52"/>
      <c r="J189" s="41"/>
      <c r="K189" s="50"/>
      <c r="L189" s="53"/>
      <c r="M189" s="10"/>
      <c r="N189" s="53"/>
      <c r="O189" s="53"/>
      <c r="P189" s="53"/>
      <c r="Q189" s="11"/>
      <c r="R189" s="54"/>
      <c r="S189" s="55"/>
      <c r="T189" s="56"/>
      <c r="U189" s="56"/>
      <c r="V189" s="155"/>
      <c r="W189" s="155"/>
      <c r="X189" s="147"/>
    </row>
    <row r="190" spans="2:24" s="131" customFormat="1" ht="20.100000000000001" customHeight="1">
      <c r="B190" s="26"/>
      <c r="C190" s="22"/>
      <c r="D190" s="27"/>
      <c r="E190" s="50"/>
      <c r="F190" s="32"/>
      <c r="G190" s="51"/>
      <c r="H190" s="39"/>
      <c r="I190" s="52"/>
      <c r="J190" s="41"/>
      <c r="K190" s="50"/>
      <c r="L190" s="53"/>
      <c r="M190" s="10"/>
      <c r="N190" s="53"/>
      <c r="O190" s="53"/>
      <c r="P190" s="53"/>
      <c r="Q190" s="11"/>
      <c r="R190" s="54"/>
      <c r="S190" s="55"/>
      <c r="T190" s="56"/>
      <c r="U190" s="124"/>
      <c r="V190" s="156"/>
      <c r="W190" s="156"/>
      <c r="X190" s="147"/>
    </row>
    <row r="191" spans="2:24" s="124" customFormat="1" ht="20.100000000000001" customHeight="1">
      <c r="B191" s="67"/>
      <c r="C191" s="68"/>
      <c r="D191" s="69"/>
      <c r="E191" s="118"/>
      <c r="F191" s="71"/>
      <c r="G191" s="119"/>
      <c r="H191" s="73"/>
      <c r="I191" s="120"/>
      <c r="J191" s="75"/>
      <c r="K191" s="118"/>
      <c r="L191" s="121"/>
      <c r="M191" s="77"/>
      <c r="N191" s="121"/>
      <c r="O191" s="121"/>
      <c r="P191" s="121"/>
      <c r="Q191" s="78"/>
      <c r="R191" s="122"/>
      <c r="S191" s="123"/>
      <c r="V191" s="156"/>
      <c r="W191" s="156"/>
      <c r="X191" s="147"/>
    </row>
    <row r="192" spans="2:24" s="56" customFormat="1" ht="20.100000000000001" customHeight="1">
      <c r="B192" s="26"/>
      <c r="C192" s="22"/>
      <c r="D192" s="27"/>
      <c r="E192" s="50"/>
      <c r="F192" s="32"/>
      <c r="G192" s="51"/>
      <c r="H192" s="39"/>
      <c r="I192" s="52"/>
      <c r="J192" s="41"/>
      <c r="K192" s="50"/>
      <c r="L192" s="53"/>
      <c r="M192" s="10"/>
      <c r="N192" s="53"/>
      <c r="O192" s="53"/>
      <c r="P192" s="53"/>
      <c r="Q192" s="11"/>
      <c r="R192" s="54"/>
      <c r="S192" s="55"/>
      <c r="V192" s="155"/>
      <c r="W192" s="155"/>
      <c r="X192" s="147"/>
    </row>
    <row r="193" spans="2:24" s="124" customFormat="1" ht="20.100000000000001" customHeight="1">
      <c r="B193" s="103"/>
      <c r="C193" s="104"/>
      <c r="D193" s="105"/>
      <c r="E193" s="125"/>
      <c r="F193" s="107"/>
      <c r="G193" s="126"/>
      <c r="H193" s="109"/>
      <c r="I193" s="127"/>
      <c r="J193" s="111"/>
      <c r="K193" s="125"/>
      <c r="L193" s="128"/>
      <c r="M193" s="113"/>
      <c r="N193" s="128"/>
      <c r="O193" s="128"/>
      <c r="P193" s="128"/>
      <c r="Q193" s="114"/>
      <c r="R193" s="129"/>
      <c r="S193" s="130"/>
      <c r="T193" s="131"/>
      <c r="U193" s="131"/>
      <c r="V193" s="154"/>
      <c r="W193" s="154"/>
      <c r="X193" s="147"/>
    </row>
    <row r="194" spans="2:24" s="131" customFormat="1" ht="20.100000000000001" customHeight="1">
      <c r="B194" s="26"/>
      <c r="C194" s="22"/>
      <c r="D194" s="27"/>
      <c r="E194" s="50"/>
      <c r="F194" s="32"/>
      <c r="G194" s="51"/>
      <c r="H194" s="39"/>
      <c r="I194" s="52"/>
      <c r="J194" s="41"/>
      <c r="K194" s="50"/>
      <c r="L194" s="53"/>
      <c r="M194" s="10"/>
      <c r="N194" s="53"/>
      <c r="O194" s="53"/>
      <c r="P194" s="53"/>
      <c r="Q194" s="11"/>
      <c r="R194" s="54"/>
      <c r="S194" s="55"/>
      <c r="T194" s="56"/>
      <c r="U194" s="56"/>
      <c r="V194" s="155"/>
      <c r="W194" s="155"/>
      <c r="X194" s="147"/>
    </row>
    <row r="195" spans="2:24" s="56" customFormat="1" ht="20.100000000000001" customHeight="1">
      <c r="B195" s="26"/>
      <c r="C195" s="22"/>
      <c r="D195" s="27"/>
      <c r="E195" s="50"/>
      <c r="F195" s="32"/>
      <c r="G195" s="51"/>
      <c r="H195" s="39"/>
      <c r="I195" s="52"/>
      <c r="J195" s="41"/>
      <c r="K195" s="50"/>
      <c r="L195" s="53"/>
      <c r="M195" s="10"/>
      <c r="N195" s="53"/>
      <c r="O195" s="53"/>
      <c r="P195" s="53"/>
      <c r="Q195" s="11"/>
      <c r="R195" s="54"/>
      <c r="S195" s="55"/>
      <c r="V195" s="155"/>
      <c r="W195" s="155"/>
      <c r="X195" s="147"/>
    </row>
    <row r="196" spans="2:24" s="131" customFormat="1" ht="20.100000000000001" customHeight="1">
      <c r="B196" s="26"/>
      <c r="C196" s="22"/>
      <c r="D196" s="27"/>
      <c r="E196" s="50"/>
      <c r="F196" s="32"/>
      <c r="G196" s="51"/>
      <c r="H196" s="39"/>
      <c r="I196" s="52"/>
      <c r="J196" s="41"/>
      <c r="K196" s="50"/>
      <c r="L196" s="53"/>
      <c r="M196" s="10"/>
      <c r="N196" s="53"/>
      <c r="O196" s="53"/>
      <c r="P196" s="53"/>
      <c r="Q196" s="11"/>
      <c r="R196" s="54"/>
      <c r="S196" s="55"/>
      <c r="T196" s="56"/>
      <c r="U196" s="56"/>
      <c r="V196" s="155"/>
      <c r="W196" s="155"/>
      <c r="X196" s="147"/>
    </row>
    <row r="197" spans="2:24" s="56" customFormat="1" ht="20.100000000000001" customHeight="1">
      <c r="B197" s="26"/>
      <c r="C197" s="22"/>
      <c r="D197" s="27"/>
      <c r="E197" s="50"/>
      <c r="F197" s="32"/>
      <c r="G197" s="51"/>
      <c r="H197" s="39"/>
      <c r="I197" s="52"/>
      <c r="J197" s="41"/>
      <c r="K197" s="50"/>
      <c r="L197" s="53"/>
      <c r="M197" s="10"/>
      <c r="N197" s="53"/>
      <c r="O197" s="53"/>
      <c r="P197" s="53"/>
      <c r="Q197" s="11"/>
      <c r="R197" s="54"/>
      <c r="S197" s="55"/>
      <c r="V197" s="155"/>
      <c r="W197" s="155"/>
      <c r="X197" s="147"/>
    </row>
    <row r="198" spans="2:24" s="56" customFormat="1" ht="20.100000000000001" customHeight="1" thickBot="1">
      <c r="B198" s="28"/>
      <c r="C198" s="29"/>
      <c r="D198" s="30"/>
      <c r="E198" s="57"/>
      <c r="F198" s="33"/>
      <c r="G198" s="58"/>
      <c r="H198" s="44"/>
      <c r="I198" s="59"/>
      <c r="J198" s="45"/>
      <c r="K198" s="57"/>
      <c r="L198" s="60"/>
      <c r="M198" s="17"/>
      <c r="N198" s="60"/>
      <c r="O198" s="60"/>
      <c r="P198" s="60"/>
      <c r="Q198" s="18"/>
      <c r="R198" s="61"/>
      <c r="S198" s="62"/>
      <c r="V198" s="155"/>
      <c r="W198" s="155"/>
      <c r="X198" s="147"/>
    </row>
  </sheetData>
  <sortState ref="B4:X157">
    <sortCondition ref="Q4:Q157"/>
  </sortState>
  <mergeCells count="3">
    <mergeCell ref="G3:J3"/>
    <mergeCell ref="R3:S3"/>
    <mergeCell ref="B1:S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86"/>
  <sheetViews>
    <sheetView view="pageBreakPreview" zoomScale="60" zoomScaleNormal="90" workbookViewId="0">
      <selection activeCell="B7" sqref="B7"/>
    </sheetView>
  </sheetViews>
  <sheetFormatPr defaultRowHeight="14.4"/>
  <cols>
    <col min="2" max="3" width="20.77734375" customWidth="1"/>
    <col min="4" max="6" width="7.77734375" customWidth="1"/>
    <col min="7" max="10" width="6.77734375" customWidth="1"/>
    <col min="14" max="15" width="7.6640625" customWidth="1"/>
    <col min="16" max="16" width="7.5546875" customWidth="1"/>
  </cols>
  <sheetData>
    <row r="1" spans="1:19" ht="31.8" thickBot="1">
      <c r="B1" s="165" t="s">
        <v>0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7"/>
    </row>
    <row r="2" spans="1:19" ht="18.600000000000001" thickBot="1">
      <c r="B2" s="34" t="s">
        <v>18</v>
      </c>
      <c r="C2" s="35"/>
      <c r="D2" s="35"/>
      <c r="E2" s="35"/>
      <c r="F2" s="35"/>
      <c r="G2" s="35"/>
      <c r="H2" s="35"/>
      <c r="I2" s="35"/>
      <c r="J2" s="35"/>
      <c r="K2" s="35">
        <v>1</v>
      </c>
      <c r="L2" s="35">
        <v>4</v>
      </c>
      <c r="M2" s="35"/>
      <c r="N2" s="35">
        <v>3</v>
      </c>
      <c r="O2" s="35">
        <v>5</v>
      </c>
      <c r="P2" s="35">
        <v>6</v>
      </c>
      <c r="Q2" s="35"/>
      <c r="R2" s="36"/>
      <c r="S2" s="37"/>
    </row>
    <row r="3" spans="1:19" ht="187.2" thickBot="1">
      <c r="B3" s="1" t="s">
        <v>1</v>
      </c>
      <c r="C3" s="2" t="s">
        <v>2</v>
      </c>
      <c r="D3" s="3" t="s">
        <v>3</v>
      </c>
      <c r="E3" s="4" t="s">
        <v>13</v>
      </c>
      <c r="F3" s="5" t="s">
        <v>5</v>
      </c>
      <c r="G3" s="160" t="s">
        <v>4</v>
      </c>
      <c r="H3" s="161"/>
      <c r="I3" s="161"/>
      <c r="J3" s="162"/>
      <c r="K3" s="6" t="s">
        <v>7</v>
      </c>
      <c r="L3" s="4" t="s">
        <v>8</v>
      </c>
      <c r="M3" s="7" t="s">
        <v>6</v>
      </c>
      <c r="N3" s="5" t="s">
        <v>16</v>
      </c>
      <c r="O3" s="4" t="s">
        <v>17</v>
      </c>
      <c r="P3" s="4" t="s">
        <v>12</v>
      </c>
      <c r="Q3" s="8" t="s">
        <v>9</v>
      </c>
      <c r="R3" s="163" t="s">
        <v>15</v>
      </c>
      <c r="S3" s="164"/>
    </row>
    <row r="4" spans="1:19" ht="20.100000000000001" customHeight="1">
      <c r="A4" s="12" t="s">
        <v>234</v>
      </c>
      <c r="B4" s="173" t="str">
        <f>celkové!B4</f>
        <v>Klust</v>
      </c>
      <c r="C4" s="173" t="str">
        <f>celkové!C4</f>
        <v>Robert</v>
      </c>
      <c r="D4" s="174">
        <f>celkové!D4</f>
        <v>128</v>
      </c>
      <c r="E4" s="64">
        <f>celkové!E4</f>
        <v>93</v>
      </c>
      <c r="F4" s="31">
        <f t="shared" ref="F4:F64" si="0">SUM(E4-70)*-20/60</f>
        <v>-7.666666666666667</v>
      </c>
      <c r="G4" s="179">
        <f>celkové!G4</f>
        <v>35</v>
      </c>
      <c r="H4" s="42" t="s">
        <v>10</v>
      </c>
      <c r="I4" s="180">
        <f>celkové!I4</f>
        <v>43</v>
      </c>
      <c r="J4" s="43" t="s">
        <v>11</v>
      </c>
      <c r="K4" s="49">
        <f>celkové!K4</f>
        <v>0</v>
      </c>
      <c r="L4" s="49">
        <f>celkové!L4</f>
        <v>1</v>
      </c>
      <c r="M4" s="15">
        <f t="shared" ref="M4:M64" si="1">SUM(K4+L4)</f>
        <v>1</v>
      </c>
      <c r="N4" s="49">
        <f>celkové!N4</f>
        <v>0</v>
      </c>
      <c r="O4" s="49">
        <f>celkové!O4</f>
        <v>-2</v>
      </c>
      <c r="P4" s="49">
        <f>celkové!P4</f>
        <v>-7</v>
      </c>
      <c r="Q4" s="175">
        <f t="shared" ref="Q4:Q64" si="2">SUM(F4+G4+I4/60+M4+N4+O4+P4)</f>
        <v>20.049999999999997</v>
      </c>
      <c r="R4" s="181">
        <f>celkové!R4</f>
        <v>73</v>
      </c>
      <c r="S4" s="182" t="str">
        <f>celkové!S4</f>
        <v>M</v>
      </c>
    </row>
    <row r="5" spans="1:19" ht="20.100000000000001" customHeight="1">
      <c r="A5" s="12" t="s">
        <v>235</v>
      </c>
      <c r="B5" s="183" t="str">
        <f>celkové!B5</f>
        <v>Batulka</v>
      </c>
      <c r="C5" s="183" t="str">
        <f>celkové!C5</f>
        <v>Martin</v>
      </c>
      <c r="D5" s="184">
        <f>celkové!D5</f>
        <v>33</v>
      </c>
      <c r="E5" s="63">
        <f>celkové!E5</f>
        <v>109</v>
      </c>
      <c r="F5" s="32">
        <f t="shared" si="0"/>
        <v>-13</v>
      </c>
      <c r="G5" s="185">
        <f>celkové!G5</f>
        <v>48</v>
      </c>
      <c r="H5" s="39" t="s">
        <v>10</v>
      </c>
      <c r="I5" s="186">
        <f>celkové!I5</f>
        <v>36</v>
      </c>
      <c r="J5" s="41" t="s">
        <v>11</v>
      </c>
      <c r="K5" s="63">
        <f>celkové!K5</f>
        <v>0</v>
      </c>
      <c r="L5" s="65">
        <f>celkové!L5</f>
        <v>1</v>
      </c>
      <c r="M5" s="10">
        <f t="shared" si="1"/>
        <v>1</v>
      </c>
      <c r="N5" s="65">
        <f>celkové!N5</f>
        <v>0</v>
      </c>
      <c r="O5" s="65">
        <f>celkové!O5</f>
        <v>-2</v>
      </c>
      <c r="P5" s="65">
        <f>celkové!P5</f>
        <v>-7</v>
      </c>
      <c r="Q5" s="140">
        <f t="shared" si="2"/>
        <v>27.6</v>
      </c>
      <c r="R5" s="187">
        <f>celkové!R5</f>
        <v>75</v>
      </c>
      <c r="S5" s="188" t="str">
        <f>celkové!S5</f>
        <v>M</v>
      </c>
    </row>
    <row r="6" spans="1:19" ht="20.100000000000001" customHeight="1">
      <c r="A6" s="12" t="s">
        <v>237</v>
      </c>
      <c r="B6" s="183" t="str">
        <f>celkové!B6</f>
        <v>Hunčovský</v>
      </c>
      <c r="C6" s="183" t="str">
        <f>celkové!C6</f>
        <v>Tomáš</v>
      </c>
      <c r="D6" s="184">
        <f>celkové!D6</f>
        <v>10</v>
      </c>
      <c r="E6" s="63">
        <f>celkové!E6</f>
        <v>66</v>
      </c>
      <c r="F6" s="32">
        <f t="shared" si="0"/>
        <v>1.3333333333333333</v>
      </c>
      <c r="G6" s="185">
        <f>celkové!G6</f>
        <v>35</v>
      </c>
      <c r="H6" s="39" t="s">
        <v>10</v>
      </c>
      <c r="I6" s="186">
        <f>celkové!I6</f>
        <v>38</v>
      </c>
      <c r="J6" s="41" t="s">
        <v>11</v>
      </c>
      <c r="K6" s="63">
        <f>celkové!K6</f>
        <v>0</v>
      </c>
      <c r="L6" s="65">
        <f>celkové!L6</f>
        <v>0</v>
      </c>
      <c r="M6" s="10">
        <f t="shared" si="1"/>
        <v>0</v>
      </c>
      <c r="N6" s="65">
        <f>celkové!N6</f>
        <v>0</v>
      </c>
      <c r="O6" s="65">
        <f>celkové!O6</f>
        <v>-2</v>
      </c>
      <c r="P6" s="65">
        <f>celkové!P6</f>
        <v>-7</v>
      </c>
      <c r="Q6" s="140">
        <f t="shared" si="2"/>
        <v>27.966666666666669</v>
      </c>
      <c r="R6" s="187">
        <f>celkové!R6</f>
        <v>94</v>
      </c>
      <c r="S6" s="188" t="str">
        <f>celkové!S6</f>
        <v>M</v>
      </c>
    </row>
    <row r="7" spans="1:19" ht="20.100000000000001" customHeight="1">
      <c r="A7" s="12" t="s">
        <v>238</v>
      </c>
      <c r="B7" s="183" t="str">
        <f>celkové!B7</f>
        <v>Mořín</v>
      </c>
      <c r="C7" s="183" t="str">
        <f>celkové!C7</f>
        <v>Stanislav</v>
      </c>
      <c r="D7" s="184">
        <f>celkové!D7</f>
        <v>56</v>
      </c>
      <c r="E7" s="63">
        <f>celkové!E7</f>
        <v>98</v>
      </c>
      <c r="F7" s="32">
        <f t="shared" si="0"/>
        <v>-9.3333333333333339</v>
      </c>
      <c r="G7" s="185">
        <f>celkové!G7</f>
        <v>45</v>
      </c>
      <c r="H7" s="39" t="s">
        <v>10</v>
      </c>
      <c r="I7" s="186">
        <f>celkové!I7</f>
        <v>31</v>
      </c>
      <c r="J7" s="41" t="s">
        <v>11</v>
      </c>
      <c r="K7" s="63">
        <f>celkové!K7</f>
        <v>2</v>
      </c>
      <c r="L7" s="65">
        <f>celkové!L7</f>
        <v>0</v>
      </c>
      <c r="M7" s="10">
        <f t="shared" si="1"/>
        <v>2</v>
      </c>
      <c r="N7" s="65">
        <f>celkové!N7</f>
        <v>0</v>
      </c>
      <c r="O7" s="65">
        <f>celkové!O7</f>
        <v>-2</v>
      </c>
      <c r="P7" s="65">
        <f>celkové!P7</f>
        <v>-7</v>
      </c>
      <c r="Q7" s="140">
        <f t="shared" si="2"/>
        <v>29.18333333333333</v>
      </c>
      <c r="R7" s="187">
        <f>celkové!R7</f>
        <v>75</v>
      </c>
      <c r="S7" s="188" t="str">
        <f>celkové!S7</f>
        <v>M</v>
      </c>
    </row>
    <row r="8" spans="1:19" ht="20.100000000000001" customHeight="1">
      <c r="A8" s="12" t="s">
        <v>239</v>
      </c>
      <c r="B8" s="183" t="str">
        <f>celkové!B8</f>
        <v>Jiřičný</v>
      </c>
      <c r="C8" s="183" t="str">
        <f>celkové!C8</f>
        <v>Martin</v>
      </c>
      <c r="D8" s="184">
        <f>celkové!D8</f>
        <v>123</v>
      </c>
      <c r="E8" s="63">
        <f>celkové!E8</f>
        <v>96</v>
      </c>
      <c r="F8" s="32">
        <f t="shared" si="0"/>
        <v>-8.6666666666666661</v>
      </c>
      <c r="G8" s="185">
        <f>celkové!G8</f>
        <v>40</v>
      </c>
      <c r="H8" s="39" t="s">
        <v>10</v>
      </c>
      <c r="I8" s="186">
        <f>celkové!I8</f>
        <v>22</v>
      </c>
      <c r="J8" s="41" t="s">
        <v>11</v>
      </c>
      <c r="K8" s="63">
        <f>celkové!K8</f>
        <v>5</v>
      </c>
      <c r="L8" s="65">
        <f>celkové!L8</f>
        <v>4</v>
      </c>
      <c r="M8" s="10">
        <f t="shared" si="1"/>
        <v>9</v>
      </c>
      <c r="N8" s="65">
        <f>celkové!N8</f>
        <v>0</v>
      </c>
      <c r="O8" s="65">
        <f>celkové!O8</f>
        <v>-2</v>
      </c>
      <c r="P8" s="65">
        <f>celkové!P8</f>
        <v>-7</v>
      </c>
      <c r="Q8" s="140">
        <f t="shared" si="2"/>
        <v>31.700000000000003</v>
      </c>
      <c r="R8" s="187">
        <f>celkové!R8</f>
        <v>69</v>
      </c>
      <c r="S8" s="188" t="str">
        <f>celkové!S8</f>
        <v>M</v>
      </c>
    </row>
    <row r="9" spans="1:19" ht="20.100000000000001" customHeight="1">
      <c r="A9" s="12" t="s">
        <v>240</v>
      </c>
      <c r="B9" s="183" t="str">
        <f>celkové!B9</f>
        <v>Moudřík</v>
      </c>
      <c r="C9" s="183" t="str">
        <f>celkové!C9</f>
        <v>Petr</v>
      </c>
      <c r="D9" s="184">
        <f>celkové!D9</f>
        <v>89</v>
      </c>
      <c r="E9" s="63">
        <f>celkové!E9</f>
        <v>96</v>
      </c>
      <c r="F9" s="32">
        <f t="shared" si="0"/>
        <v>-8.6666666666666661</v>
      </c>
      <c r="G9" s="185">
        <f>celkové!G9</f>
        <v>39</v>
      </c>
      <c r="H9" s="39" t="s">
        <v>10</v>
      </c>
      <c r="I9" s="186">
        <f>celkové!I9</f>
        <v>28</v>
      </c>
      <c r="J9" s="41" t="s">
        <v>11</v>
      </c>
      <c r="K9" s="63">
        <f>celkové!K9</f>
        <v>3</v>
      </c>
      <c r="L9" s="65">
        <f>celkové!L9</f>
        <v>3</v>
      </c>
      <c r="M9" s="10">
        <f t="shared" si="1"/>
        <v>6</v>
      </c>
      <c r="N9" s="65">
        <f>celkové!N9</f>
        <v>0</v>
      </c>
      <c r="O9" s="65">
        <f>celkové!O9</f>
        <v>-2</v>
      </c>
      <c r="P9" s="65">
        <f>celkové!P9</f>
        <v>-3</v>
      </c>
      <c r="Q9" s="140">
        <f t="shared" si="2"/>
        <v>31.799999999999997</v>
      </c>
      <c r="R9" s="187">
        <f>celkové!R9</f>
        <v>0</v>
      </c>
      <c r="S9" s="188" t="str">
        <f>celkové!S9</f>
        <v>M</v>
      </c>
    </row>
    <row r="10" spans="1:19" ht="20.100000000000001" customHeight="1">
      <c r="A10" s="12" t="s">
        <v>241</v>
      </c>
      <c r="B10" s="183" t="str">
        <f>celkové!B10</f>
        <v>Pekárek</v>
      </c>
      <c r="C10" s="183" t="str">
        <f>celkové!C10</f>
        <v>Jaroslav</v>
      </c>
      <c r="D10" s="184">
        <f>celkové!D10</f>
        <v>82</v>
      </c>
      <c r="E10" s="63">
        <f>celkové!E10</f>
        <v>101</v>
      </c>
      <c r="F10" s="32">
        <f t="shared" si="0"/>
        <v>-10.333333333333334</v>
      </c>
      <c r="G10" s="185">
        <f>celkové!G10</f>
        <v>36</v>
      </c>
      <c r="H10" s="39" t="s">
        <v>10</v>
      </c>
      <c r="I10" s="186">
        <f>celkové!I10</f>
        <v>31</v>
      </c>
      <c r="J10" s="41" t="s">
        <v>11</v>
      </c>
      <c r="K10" s="63">
        <f>celkové!K10</f>
        <v>5</v>
      </c>
      <c r="L10" s="65">
        <f>celkové!L10</f>
        <v>1</v>
      </c>
      <c r="M10" s="10">
        <f t="shared" si="1"/>
        <v>6</v>
      </c>
      <c r="N10" s="65">
        <f>celkové!N10</f>
        <v>0</v>
      </c>
      <c r="O10" s="65">
        <f>celkové!O10</f>
        <v>0</v>
      </c>
      <c r="P10" s="65">
        <f>celkové!P10</f>
        <v>0</v>
      </c>
      <c r="Q10" s="140">
        <f t="shared" si="2"/>
        <v>32.18333333333333</v>
      </c>
      <c r="R10" s="187">
        <f>celkové!R10</f>
        <v>76</v>
      </c>
      <c r="S10" s="188" t="str">
        <f>celkové!S10</f>
        <v>M</v>
      </c>
    </row>
    <row r="11" spans="1:19" ht="20.100000000000001" customHeight="1">
      <c r="A11" s="12" t="s">
        <v>242</v>
      </c>
      <c r="B11" s="183" t="str">
        <f>celkové!B11</f>
        <v>Mitáš</v>
      </c>
      <c r="C11" s="183" t="str">
        <f>celkové!C11</f>
        <v>Jirka</v>
      </c>
      <c r="D11" s="184">
        <f>celkové!D11</f>
        <v>41</v>
      </c>
      <c r="E11" s="63">
        <f>celkové!E11</f>
        <v>111</v>
      </c>
      <c r="F11" s="32">
        <f t="shared" si="0"/>
        <v>-13.666666666666666</v>
      </c>
      <c r="G11" s="185">
        <f>celkové!G11</f>
        <v>49</v>
      </c>
      <c r="H11" s="39" t="s">
        <v>10</v>
      </c>
      <c r="I11" s="186">
        <f>celkové!I11</f>
        <v>58</v>
      </c>
      <c r="J11" s="41" t="s">
        <v>11</v>
      </c>
      <c r="K11" s="63">
        <f>celkové!K11</f>
        <v>4</v>
      </c>
      <c r="L11" s="65">
        <f>celkové!L11</f>
        <v>1</v>
      </c>
      <c r="M11" s="10">
        <f t="shared" si="1"/>
        <v>5</v>
      </c>
      <c r="N11" s="65">
        <f>celkové!N11</f>
        <v>0</v>
      </c>
      <c r="O11" s="65">
        <f>celkové!O11</f>
        <v>-2</v>
      </c>
      <c r="P11" s="65">
        <f>celkové!P11</f>
        <v>-7</v>
      </c>
      <c r="Q11" s="140">
        <f t="shared" si="2"/>
        <v>32.300000000000004</v>
      </c>
      <c r="R11" s="187">
        <f>celkové!R11</f>
        <v>90</v>
      </c>
      <c r="S11" s="188" t="str">
        <f>celkové!S11</f>
        <v>M</v>
      </c>
    </row>
    <row r="12" spans="1:19" ht="20.100000000000001" customHeight="1">
      <c r="A12" s="12" t="s">
        <v>244</v>
      </c>
      <c r="B12" s="183" t="str">
        <f>celkové!B12</f>
        <v>Joachymstál</v>
      </c>
      <c r="C12" s="183" t="str">
        <f>celkové!C12</f>
        <v>Svatibor</v>
      </c>
      <c r="D12" s="184">
        <f>celkové!D12</f>
        <v>145</v>
      </c>
      <c r="E12" s="63">
        <f>celkové!E12</f>
        <v>86</v>
      </c>
      <c r="F12" s="32">
        <f t="shared" si="0"/>
        <v>-5.333333333333333</v>
      </c>
      <c r="G12" s="185">
        <f>celkové!G12</f>
        <v>37</v>
      </c>
      <c r="H12" s="39" t="s">
        <v>10</v>
      </c>
      <c r="I12" s="186">
        <f>celkové!I12</f>
        <v>40</v>
      </c>
      <c r="J12" s="41" t="s">
        <v>11</v>
      </c>
      <c r="K12" s="63">
        <f>celkové!K12</f>
        <v>1</v>
      </c>
      <c r="L12" s="65">
        <f>celkové!L12</f>
        <v>4</v>
      </c>
      <c r="M12" s="10">
        <f t="shared" si="1"/>
        <v>5</v>
      </c>
      <c r="N12" s="65">
        <f>celkové!N12</f>
        <v>0</v>
      </c>
      <c r="O12" s="65">
        <f>celkové!O12</f>
        <v>-2</v>
      </c>
      <c r="P12" s="65">
        <f>celkové!P12</f>
        <v>-3</v>
      </c>
      <c r="Q12" s="140">
        <f t="shared" si="2"/>
        <v>32.333333333333336</v>
      </c>
      <c r="R12" s="187">
        <f>celkové!R12</f>
        <v>75</v>
      </c>
      <c r="S12" s="188" t="str">
        <f>celkové!S12</f>
        <v>M</v>
      </c>
    </row>
    <row r="13" spans="1:19" s="102" customFormat="1" ht="20.100000000000001" customHeight="1">
      <c r="A13" s="12" t="s">
        <v>245</v>
      </c>
      <c r="B13" s="183" t="str">
        <f>celkové!B13</f>
        <v>Krejča</v>
      </c>
      <c r="C13" s="183" t="str">
        <f>celkové!C13</f>
        <v>Martin</v>
      </c>
      <c r="D13" s="184">
        <f>celkové!D13</f>
        <v>11</v>
      </c>
      <c r="E13" s="63">
        <f>celkové!E13</f>
        <v>91</v>
      </c>
      <c r="F13" s="32">
        <f t="shared" si="0"/>
        <v>-7</v>
      </c>
      <c r="G13" s="185">
        <f>celkové!G13</f>
        <v>45</v>
      </c>
      <c r="H13" s="39" t="s">
        <v>10</v>
      </c>
      <c r="I13" s="186">
        <f>celkové!I13</f>
        <v>30</v>
      </c>
      <c r="J13" s="41" t="s">
        <v>11</v>
      </c>
      <c r="K13" s="63">
        <f>celkové!K13</f>
        <v>1</v>
      </c>
      <c r="L13" s="65">
        <f>celkové!L13</f>
        <v>1</v>
      </c>
      <c r="M13" s="10">
        <f t="shared" si="1"/>
        <v>2</v>
      </c>
      <c r="N13" s="65">
        <f>celkové!N13</f>
        <v>1</v>
      </c>
      <c r="O13" s="65">
        <f>celkové!O13</f>
        <v>-2</v>
      </c>
      <c r="P13" s="65">
        <f>celkové!P13</f>
        <v>-7</v>
      </c>
      <c r="Q13" s="140">
        <f t="shared" si="2"/>
        <v>32.5</v>
      </c>
      <c r="R13" s="187">
        <f>celkové!R13</f>
        <v>71</v>
      </c>
      <c r="S13" s="188" t="str">
        <f>celkové!S13</f>
        <v>M</v>
      </c>
    </row>
    <row r="14" spans="1:19" ht="20.100000000000001" customHeight="1">
      <c r="A14" s="12" t="s">
        <v>246</v>
      </c>
      <c r="B14" s="183" t="str">
        <f>celkové!B14</f>
        <v>Huml</v>
      </c>
      <c r="C14" s="183" t="str">
        <f>celkové!C14</f>
        <v>Ondra</v>
      </c>
      <c r="D14" s="184">
        <f>celkové!D14</f>
        <v>106</v>
      </c>
      <c r="E14" s="63">
        <f>celkové!E14</f>
        <v>92</v>
      </c>
      <c r="F14" s="32">
        <f t="shared" si="0"/>
        <v>-7.333333333333333</v>
      </c>
      <c r="G14" s="185">
        <f>celkové!G14</f>
        <v>42</v>
      </c>
      <c r="H14" s="39" t="s">
        <v>10</v>
      </c>
      <c r="I14" s="186">
        <f>celkové!I14</f>
        <v>33</v>
      </c>
      <c r="J14" s="41" t="s">
        <v>11</v>
      </c>
      <c r="K14" s="63">
        <f>celkové!K14</f>
        <v>3</v>
      </c>
      <c r="L14" s="65">
        <f>celkové!L14</f>
        <v>1</v>
      </c>
      <c r="M14" s="10">
        <f t="shared" si="1"/>
        <v>4</v>
      </c>
      <c r="N14" s="65">
        <f>celkové!N14</f>
        <v>0</v>
      </c>
      <c r="O14" s="65">
        <f>celkové!O14</f>
        <v>-2</v>
      </c>
      <c r="P14" s="65">
        <f>celkové!P14</f>
        <v>-3</v>
      </c>
      <c r="Q14" s="140">
        <f t="shared" si="2"/>
        <v>34.216666666666661</v>
      </c>
      <c r="R14" s="187">
        <f>celkové!R14</f>
        <v>91</v>
      </c>
      <c r="S14" s="188" t="str">
        <f>celkové!S14</f>
        <v>M</v>
      </c>
    </row>
    <row r="15" spans="1:19" s="102" customFormat="1" ht="20.100000000000001" customHeight="1">
      <c r="A15" s="12" t="s">
        <v>247</v>
      </c>
      <c r="B15" s="183" t="str">
        <f>celkové!B15</f>
        <v>Hrnčíř</v>
      </c>
      <c r="C15" s="183" t="str">
        <f>celkové!C15</f>
        <v>Petr</v>
      </c>
      <c r="D15" s="184">
        <f>celkové!D15</f>
        <v>139</v>
      </c>
      <c r="E15" s="63">
        <f>celkové!E15</f>
        <v>90</v>
      </c>
      <c r="F15" s="32">
        <f t="shared" si="0"/>
        <v>-6.666666666666667</v>
      </c>
      <c r="G15" s="185">
        <f>celkové!G15</f>
        <v>42</v>
      </c>
      <c r="H15" s="39" t="s">
        <v>10</v>
      </c>
      <c r="I15" s="186">
        <f>celkové!I15</f>
        <v>0</v>
      </c>
      <c r="J15" s="41" t="s">
        <v>11</v>
      </c>
      <c r="K15" s="63">
        <f>celkové!K15</f>
        <v>1</v>
      </c>
      <c r="L15" s="65">
        <f>celkové!L15</f>
        <v>3</v>
      </c>
      <c r="M15" s="10">
        <f t="shared" si="1"/>
        <v>4</v>
      </c>
      <c r="N15" s="65">
        <f>celkové!N15</f>
        <v>0</v>
      </c>
      <c r="O15" s="65">
        <f>celkové!O15</f>
        <v>-2</v>
      </c>
      <c r="P15" s="65">
        <f>celkové!P15</f>
        <v>-3</v>
      </c>
      <c r="Q15" s="140">
        <f t="shared" si="2"/>
        <v>34.333333333333336</v>
      </c>
      <c r="R15" s="187">
        <f>celkové!R15</f>
        <v>70</v>
      </c>
      <c r="S15" s="188" t="str">
        <f>celkové!S15</f>
        <v>M</v>
      </c>
    </row>
    <row r="16" spans="1:19" s="117" customFormat="1" ht="20.100000000000001" customHeight="1">
      <c r="A16" s="12" t="s">
        <v>248</v>
      </c>
      <c r="B16" s="183" t="str">
        <f>celkové!B16</f>
        <v>Hulička</v>
      </c>
      <c r="C16" s="183" t="str">
        <f>celkové!C16</f>
        <v>Jiří</v>
      </c>
      <c r="D16" s="184">
        <f>celkové!D16</f>
        <v>150</v>
      </c>
      <c r="E16" s="63">
        <f>celkové!E16</f>
        <v>82</v>
      </c>
      <c r="F16" s="32">
        <f t="shared" si="0"/>
        <v>-4</v>
      </c>
      <c r="G16" s="185">
        <f>celkové!G16</f>
        <v>40</v>
      </c>
      <c r="H16" s="39" t="s">
        <v>10</v>
      </c>
      <c r="I16" s="186">
        <f>celkové!I16</f>
        <v>28</v>
      </c>
      <c r="J16" s="41" t="s">
        <v>11</v>
      </c>
      <c r="K16" s="63">
        <f>celkové!K16</f>
        <v>1</v>
      </c>
      <c r="L16" s="65">
        <f>celkové!L16</f>
        <v>2</v>
      </c>
      <c r="M16" s="10">
        <f t="shared" si="1"/>
        <v>3</v>
      </c>
      <c r="N16" s="65">
        <f>celkové!N16</f>
        <v>0</v>
      </c>
      <c r="O16" s="65">
        <f>celkové!O16</f>
        <v>-2</v>
      </c>
      <c r="P16" s="65">
        <f>celkové!P16</f>
        <v>-3</v>
      </c>
      <c r="Q16" s="140">
        <f t="shared" si="2"/>
        <v>34.466666666666669</v>
      </c>
      <c r="R16" s="187">
        <f>celkové!R16</f>
        <v>78</v>
      </c>
      <c r="S16" s="188" t="str">
        <f>celkové!S16</f>
        <v>M</v>
      </c>
    </row>
    <row r="17" spans="1:19" s="102" customFormat="1" ht="20.100000000000001" customHeight="1">
      <c r="A17" s="12" t="s">
        <v>249</v>
      </c>
      <c r="B17" s="183" t="str">
        <f>celkové!B17</f>
        <v>Král</v>
      </c>
      <c r="C17" s="183" t="str">
        <f>celkové!C17</f>
        <v>Radek</v>
      </c>
      <c r="D17" s="184">
        <f>celkové!D17</f>
        <v>4</v>
      </c>
      <c r="E17" s="63">
        <f>celkové!E17</f>
        <v>127</v>
      </c>
      <c r="F17" s="32">
        <f t="shared" si="0"/>
        <v>-19</v>
      </c>
      <c r="G17" s="185">
        <f>celkové!G17</f>
        <v>53</v>
      </c>
      <c r="H17" s="39" t="s">
        <v>10</v>
      </c>
      <c r="I17" s="186">
        <f>celkové!I17</f>
        <v>30</v>
      </c>
      <c r="J17" s="41" t="s">
        <v>11</v>
      </c>
      <c r="K17" s="63">
        <f>celkové!K17</f>
        <v>3</v>
      </c>
      <c r="L17" s="65">
        <f>celkové!L17</f>
        <v>2</v>
      </c>
      <c r="M17" s="10">
        <f t="shared" si="1"/>
        <v>5</v>
      </c>
      <c r="N17" s="65">
        <f>celkové!N17</f>
        <v>0</v>
      </c>
      <c r="O17" s="65">
        <f>celkové!O17</f>
        <v>-2</v>
      </c>
      <c r="P17" s="65">
        <f>celkové!P17</f>
        <v>-3</v>
      </c>
      <c r="Q17" s="140">
        <f t="shared" si="2"/>
        <v>34.5</v>
      </c>
      <c r="R17" s="187">
        <f>celkové!R17</f>
        <v>73</v>
      </c>
      <c r="S17" s="188" t="str">
        <f>celkové!S17</f>
        <v>M</v>
      </c>
    </row>
    <row r="18" spans="1:19" ht="20.100000000000001" customHeight="1">
      <c r="A18" s="12" t="s">
        <v>250</v>
      </c>
      <c r="B18" s="183" t="str">
        <f>celkové!B18</f>
        <v>Malý</v>
      </c>
      <c r="C18" s="183" t="str">
        <f>celkové!C18</f>
        <v>Martin</v>
      </c>
      <c r="D18" s="184">
        <f>celkové!D18</f>
        <v>134</v>
      </c>
      <c r="E18" s="63">
        <f>celkové!E18</f>
        <v>91</v>
      </c>
      <c r="F18" s="32">
        <f t="shared" si="0"/>
        <v>-7</v>
      </c>
      <c r="G18" s="185">
        <f>celkové!G18</f>
        <v>43</v>
      </c>
      <c r="H18" s="39" t="s">
        <v>10</v>
      </c>
      <c r="I18" s="186">
        <f>celkové!I18</f>
        <v>42</v>
      </c>
      <c r="J18" s="41" t="s">
        <v>11</v>
      </c>
      <c r="K18" s="63">
        <f>celkové!K18</f>
        <v>1</v>
      </c>
      <c r="L18" s="65">
        <f>celkové!L18</f>
        <v>2</v>
      </c>
      <c r="M18" s="10">
        <f t="shared" si="1"/>
        <v>3</v>
      </c>
      <c r="N18" s="65">
        <f>celkové!N18</f>
        <v>0</v>
      </c>
      <c r="O18" s="65">
        <f>celkové!O18</f>
        <v>-2</v>
      </c>
      <c r="P18" s="65">
        <f>celkové!P18</f>
        <v>-3</v>
      </c>
      <c r="Q18" s="140">
        <f t="shared" si="2"/>
        <v>34.700000000000003</v>
      </c>
      <c r="R18" s="187">
        <f>celkové!R18</f>
        <v>93</v>
      </c>
      <c r="S18" s="188" t="str">
        <f>celkové!S18</f>
        <v>M</v>
      </c>
    </row>
    <row r="19" spans="1:19" ht="20.100000000000001" customHeight="1">
      <c r="A19" s="12" t="s">
        <v>251</v>
      </c>
      <c r="B19" s="183" t="str">
        <f>celkové!B19</f>
        <v>Lajn</v>
      </c>
      <c r="C19" s="183" t="str">
        <f>celkové!C19</f>
        <v>Tomáš</v>
      </c>
      <c r="D19" s="184">
        <f>celkové!D19</f>
        <v>111</v>
      </c>
      <c r="E19" s="63">
        <f>celkové!E19</f>
        <v>96</v>
      </c>
      <c r="F19" s="32">
        <f t="shared" si="0"/>
        <v>-8.6666666666666661</v>
      </c>
      <c r="G19" s="185">
        <f>celkové!G19</f>
        <v>46</v>
      </c>
      <c r="H19" s="39" t="s">
        <v>10</v>
      </c>
      <c r="I19" s="186">
        <f>celkové!I19</f>
        <v>30</v>
      </c>
      <c r="J19" s="41" t="s">
        <v>11</v>
      </c>
      <c r="K19" s="63">
        <f>celkové!K19</f>
        <v>0</v>
      </c>
      <c r="L19" s="65">
        <f>celkové!L19</f>
        <v>2</v>
      </c>
      <c r="M19" s="10">
        <f t="shared" si="1"/>
        <v>2</v>
      </c>
      <c r="N19" s="65">
        <f>celkové!N19</f>
        <v>0</v>
      </c>
      <c r="O19" s="65">
        <f>celkové!O19</f>
        <v>-2</v>
      </c>
      <c r="P19" s="65">
        <f>celkové!P19</f>
        <v>-3</v>
      </c>
      <c r="Q19" s="140">
        <f t="shared" si="2"/>
        <v>34.833333333333336</v>
      </c>
      <c r="R19" s="187">
        <f>celkové!R19</f>
        <v>81</v>
      </c>
      <c r="S19" s="188" t="str">
        <f>celkové!S19</f>
        <v>M</v>
      </c>
    </row>
    <row r="20" spans="1:19" ht="20.100000000000001" customHeight="1">
      <c r="A20" s="12" t="s">
        <v>252</v>
      </c>
      <c r="B20" s="183" t="str">
        <f>celkové!B20</f>
        <v>Rynda</v>
      </c>
      <c r="C20" s="183" t="str">
        <f>celkové!C20</f>
        <v>Petr</v>
      </c>
      <c r="D20" s="184">
        <f>celkové!D20</f>
        <v>2</v>
      </c>
      <c r="E20" s="63">
        <f>celkové!E20</f>
        <v>88</v>
      </c>
      <c r="F20" s="32">
        <f t="shared" si="0"/>
        <v>-6</v>
      </c>
      <c r="G20" s="185">
        <f>celkové!G20</f>
        <v>43</v>
      </c>
      <c r="H20" s="39" t="s">
        <v>10</v>
      </c>
      <c r="I20" s="186">
        <f>celkové!I20</f>
        <v>7</v>
      </c>
      <c r="J20" s="41" t="s">
        <v>11</v>
      </c>
      <c r="K20" s="63">
        <f>celkové!K20</f>
        <v>2</v>
      </c>
      <c r="L20" s="65">
        <f>celkové!L20</f>
        <v>5</v>
      </c>
      <c r="M20" s="10">
        <f t="shared" si="1"/>
        <v>7</v>
      </c>
      <c r="N20" s="65">
        <f>celkové!N20</f>
        <v>0</v>
      </c>
      <c r="O20" s="65">
        <f>celkové!O20</f>
        <v>-2</v>
      </c>
      <c r="P20" s="65">
        <f>celkové!P20</f>
        <v>-7</v>
      </c>
      <c r="Q20" s="140">
        <f t="shared" si="2"/>
        <v>35.116666666666667</v>
      </c>
      <c r="R20" s="187">
        <f>celkové!R20</f>
        <v>72</v>
      </c>
      <c r="S20" s="188" t="str">
        <f>celkové!S20</f>
        <v>M</v>
      </c>
    </row>
    <row r="21" spans="1:19" ht="20.100000000000001" customHeight="1">
      <c r="A21" s="12" t="s">
        <v>253</v>
      </c>
      <c r="B21" s="183" t="str">
        <f>celkové!B21</f>
        <v>Kašparec</v>
      </c>
      <c r="C21" s="183" t="str">
        <f>celkové!C21</f>
        <v>Jiří</v>
      </c>
      <c r="D21" s="184">
        <f>celkové!D21</f>
        <v>55</v>
      </c>
      <c r="E21" s="63">
        <f>celkové!E21</f>
        <v>112</v>
      </c>
      <c r="F21" s="32">
        <f t="shared" si="0"/>
        <v>-14</v>
      </c>
      <c r="G21" s="185">
        <f>celkové!G21</f>
        <v>52</v>
      </c>
      <c r="H21" s="39" t="s">
        <v>10</v>
      </c>
      <c r="I21" s="186">
        <f>celkové!I21</f>
        <v>15</v>
      </c>
      <c r="J21" s="41" t="s">
        <v>11</v>
      </c>
      <c r="K21" s="63">
        <f>celkové!K21</f>
        <v>0</v>
      </c>
      <c r="L21" s="65">
        <f>celkové!L21</f>
        <v>2</v>
      </c>
      <c r="M21" s="10">
        <f t="shared" si="1"/>
        <v>2</v>
      </c>
      <c r="N21" s="65">
        <f>celkové!N21</f>
        <v>0</v>
      </c>
      <c r="O21" s="65">
        <f>celkové!O21</f>
        <v>-2</v>
      </c>
      <c r="P21" s="65">
        <f>celkové!P21</f>
        <v>-3</v>
      </c>
      <c r="Q21" s="140">
        <f t="shared" si="2"/>
        <v>35.25</v>
      </c>
      <c r="R21" s="187">
        <f>celkové!R21</f>
        <v>75</v>
      </c>
      <c r="S21" s="188" t="str">
        <f>celkové!S21</f>
        <v>M</v>
      </c>
    </row>
    <row r="22" spans="1:19" ht="20.100000000000001" customHeight="1">
      <c r="A22" s="12" t="s">
        <v>254</v>
      </c>
      <c r="B22" s="183" t="str">
        <f>celkové!B22</f>
        <v>Slunéčko</v>
      </c>
      <c r="C22" s="183" t="str">
        <f>celkové!C22</f>
        <v>Karel</v>
      </c>
      <c r="D22" s="184">
        <f>celkové!D22</f>
        <v>138</v>
      </c>
      <c r="E22" s="63">
        <f>celkové!E22</f>
        <v>92</v>
      </c>
      <c r="F22" s="32">
        <f t="shared" si="0"/>
        <v>-7.333333333333333</v>
      </c>
      <c r="G22" s="185">
        <f>celkové!G22</f>
        <v>47</v>
      </c>
      <c r="H22" s="39" t="s">
        <v>10</v>
      </c>
      <c r="I22" s="186">
        <f>celkové!I22</f>
        <v>39</v>
      </c>
      <c r="J22" s="41" t="s">
        <v>11</v>
      </c>
      <c r="K22" s="63">
        <f>celkové!K22</f>
        <v>1</v>
      </c>
      <c r="L22" s="65">
        <f>celkové!L22</f>
        <v>3</v>
      </c>
      <c r="M22" s="10">
        <f t="shared" si="1"/>
        <v>4</v>
      </c>
      <c r="N22" s="65">
        <f>celkové!N22</f>
        <v>0</v>
      </c>
      <c r="O22" s="65">
        <f>celkové!O22</f>
        <v>-2</v>
      </c>
      <c r="P22" s="65">
        <f>celkové!P22</f>
        <v>-7</v>
      </c>
      <c r="Q22" s="140">
        <f t="shared" si="2"/>
        <v>35.316666666666663</v>
      </c>
      <c r="R22" s="187">
        <f>celkové!R22</f>
        <v>77</v>
      </c>
      <c r="S22" s="188" t="str">
        <f>celkové!S22</f>
        <v>M</v>
      </c>
    </row>
    <row r="23" spans="1:19" ht="20.100000000000001" customHeight="1">
      <c r="A23" s="12" t="s">
        <v>255</v>
      </c>
      <c r="B23" s="183" t="str">
        <f>celkové!B23</f>
        <v>Fidler</v>
      </c>
      <c r="C23" s="183" t="str">
        <f>celkové!C23</f>
        <v>Michal</v>
      </c>
      <c r="D23" s="184">
        <f>celkové!D23</f>
        <v>90</v>
      </c>
      <c r="E23" s="63">
        <f>celkové!E23</f>
        <v>82</v>
      </c>
      <c r="F23" s="32">
        <f t="shared" si="0"/>
        <v>-4</v>
      </c>
      <c r="G23" s="185">
        <f>celkové!G23</f>
        <v>41</v>
      </c>
      <c r="H23" s="39" t="s">
        <v>10</v>
      </c>
      <c r="I23" s="186">
        <f>celkové!I23</f>
        <v>30</v>
      </c>
      <c r="J23" s="41" t="s">
        <v>11</v>
      </c>
      <c r="K23" s="63">
        <f>celkové!K23</f>
        <v>0</v>
      </c>
      <c r="L23" s="65">
        <f>celkové!L23</f>
        <v>0</v>
      </c>
      <c r="M23" s="10">
        <f t="shared" si="1"/>
        <v>0</v>
      </c>
      <c r="N23" s="65">
        <f>celkové!N23</f>
        <v>0</v>
      </c>
      <c r="O23" s="65">
        <f>celkové!O23</f>
        <v>-2</v>
      </c>
      <c r="P23" s="65">
        <f>celkové!P23</f>
        <v>0</v>
      </c>
      <c r="Q23" s="140">
        <f t="shared" si="2"/>
        <v>35.5</v>
      </c>
      <c r="R23" s="187">
        <f>celkové!R23</f>
        <v>74</v>
      </c>
      <c r="S23" s="188" t="str">
        <f>celkové!S23</f>
        <v>M</v>
      </c>
    </row>
    <row r="24" spans="1:19" ht="20.100000000000001" customHeight="1">
      <c r="A24" s="12" t="s">
        <v>256</v>
      </c>
      <c r="B24" s="183" t="str">
        <f>celkové!B24</f>
        <v>Joachymstál</v>
      </c>
      <c r="C24" s="183" t="str">
        <f>celkové!C24</f>
        <v>Pavel</v>
      </c>
      <c r="D24" s="184">
        <f>celkové!D24</f>
        <v>107</v>
      </c>
      <c r="E24" s="63">
        <f>celkové!E24</f>
        <v>86</v>
      </c>
      <c r="F24" s="32">
        <f t="shared" si="0"/>
        <v>-5.333333333333333</v>
      </c>
      <c r="G24" s="185">
        <f>celkové!G24</f>
        <v>45</v>
      </c>
      <c r="H24" s="39" t="s">
        <v>10</v>
      </c>
      <c r="I24" s="186">
        <f>celkové!I24</f>
        <v>17</v>
      </c>
      <c r="J24" s="41" t="s">
        <v>11</v>
      </c>
      <c r="K24" s="63">
        <f>celkové!K24</f>
        <v>0</v>
      </c>
      <c r="L24" s="65">
        <f>celkové!L24</f>
        <v>1</v>
      </c>
      <c r="M24" s="10">
        <f t="shared" si="1"/>
        <v>1</v>
      </c>
      <c r="N24" s="65">
        <f>celkové!N24</f>
        <v>0</v>
      </c>
      <c r="O24" s="65">
        <f>celkové!O24</f>
        <v>-2</v>
      </c>
      <c r="P24" s="65">
        <f>celkové!P24</f>
        <v>-3</v>
      </c>
      <c r="Q24" s="140">
        <f t="shared" si="2"/>
        <v>35.949999999999996</v>
      </c>
      <c r="R24" s="187">
        <f>celkové!R24</f>
        <v>73</v>
      </c>
      <c r="S24" s="188" t="str">
        <f>celkové!S24</f>
        <v>M</v>
      </c>
    </row>
    <row r="25" spans="1:19" s="117" customFormat="1" ht="20.100000000000001" customHeight="1">
      <c r="A25" s="12" t="s">
        <v>257</v>
      </c>
      <c r="B25" s="183" t="str">
        <f>celkové!B25</f>
        <v>Svoboda</v>
      </c>
      <c r="C25" s="183" t="str">
        <f>celkové!C25</f>
        <v>Ondra</v>
      </c>
      <c r="D25" s="184">
        <f>celkové!D25</f>
        <v>66</v>
      </c>
      <c r="E25" s="63">
        <f>celkové!E25</f>
        <v>83</v>
      </c>
      <c r="F25" s="32">
        <f t="shared" si="0"/>
        <v>-4.333333333333333</v>
      </c>
      <c r="G25" s="185">
        <f>celkové!G25</f>
        <v>38</v>
      </c>
      <c r="H25" s="39" t="s">
        <v>10</v>
      </c>
      <c r="I25" s="186">
        <f>celkové!I25</f>
        <v>23</v>
      </c>
      <c r="J25" s="41" t="s">
        <v>11</v>
      </c>
      <c r="K25" s="63">
        <f>celkové!K25</f>
        <v>5</v>
      </c>
      <c r="L25" s="65">
        <f>celkové!L25</f>
        <v>2</v>
      </c>
      <c r="M25" s="10">
        <f t="shared" si="1"/>
        <v>7</v>
      </c>
      <c r="N25" s="65">
        <f>celkové!N25</f>
        <v>0</v>
      </c>
      <c r="O25" s="65">
        <f>celkové!O25</f>
        <v>-2</v>
      </c>
      <c r="P25" s="65">
        <f>celkové!P25</f>
        <v>-3</v>
      </c>
      <c r="Q25" s="140">
        <f t="shared" si="2"/>
        <v>36.049999999999997</v>
      </c>
      <c r="R25" s="187">
        <f>celkové!R25</f>
        <v>85</v>
      </c>
      <c r="S25" s="188" t="str">
        <f>celkové!S25</f>
        <v>M</v>
      </c>
    </row>
    <row r="26" spans="1:19" ht="20.100000000000001" customHeight="1">
      <c r="A26" s="12" t="s">
        <v>258</v>
      </c>
      <c r="B26" s="183" t="str">
        <f>celkové!B26</f>
        <v>Šimek</v>
      </c>
      <c r="C26" s="183" t="str">
        <f>celkové!C26</f>
        <v>Petr</v>
      </c>
      <c r="D26" s="184">
        <f>celkové!D26</f>
        <v>40</v>
      </c>
      <c r="E26" s="63">
        <f>celkové!E26</f>
        <v>73</v>
      </c>
      <c r="F26" s="32">
        <f t="shared" si="0"/>
        <v>-1</v>
      </c>
      <c r="G26" s="185">
        <f>celkové!G26</f>
        <v>40</v>
      </c>
      <c r="H26" s="39" t="s">
        <v>10</v>
      </c>
      <c r="I26" s="186">
        <f>celkové!I26</f>
        <v>7</v>
      </c>
      <c r="J26" s="41" t="s">
        <v>11</v>
      </c>
      <c r="K26" s="63">
        <f>celkové!K26</f>
        <v>2</v>
      </c>
      <c r="L26" s="65">
        <f>celkové!L26</f>
        <v>0</v>
      </c>
      <c r="M26" s="10">
        <f t="shared" si="1"/>
        <v>2</v>
      </c>
      <c r="N26" s="65">
        <f>celkové!N26</f>
        <v>0</v>
      </c>
      <c r="O26" s="65">
        <f>celkové!O26</f>
        <v>-2</v>
      </c>
      <c r="P26" s="65">
        <f>celkové!P26</f>
        <v>-3</v>
      </c>
      <c r="Q26" s="140">
        <f t="shared" si="2"/>
        <v>36.116666666666667</v>
      </c>
      <c r="R26" s="187">
        <f>celkové!R26</f>
        <v>87</v>
      </c>
      <c r="S26" s="188" t="str">
        <f>celkové!S26</f>
        <v>M</v>
      </c>
    </row>
    <row r="27" spans="1:19" ht="20.100000000000001" customHeight="1">
      <c r="A27" s="12" t="s">
        <v>259</v>
      </c>
      <c r="B27" s="183" t="str">
        <f>celkové!B27</f>
        <v>Paluška</v>
      </c>
      <c r="C27" s="183" t="str">
        <f>celkové!C27</f>
        <v>Lukáš</v>
      </c>
      <c r="D27" s="184">
        <f>celkové!D27</f>
        <v>8</v>
      </c>
      <c r="E27" s="63">
        <f>celkové!E27</f>
        <v>80</v>
      </c>
      <c r="F27" s="32">
        <f t="shared" si="0"/>
        <v>-3.3333333333333335</v>
      </c>
      <c r="G27" s="185">
        <f>celkové!G27</f>
        <v>39</v>
      </c>
      <c r="H27" s="39" t="s">
        <v>10</v>
      </c>
      <c r="I27" s="186">
        <f>celkové!I27</f>
        <v>10</v>
      </c>
      <c r="J27" s="41" t="s">
        <v>11</v>
      </c>
      <c r="K27" s="63">
        <f>celkové!K27</f>
        <v>1</v>
      </c>
      <c r="L27" s="65">
        <f>celkové!L27</f>
        <v>5</v>
      </c>
      <c r="M27" s="10">
        <f t="shared" si="1"/>
        <v>6</v>
      </c>
      <c r="N27" s="65">
        <f>celkové!N27</f>
        <v>0</v>
      </c>
      <c r="O27" s="65">
        <f>celkové!O27</f>
        <v>-2</v>
      </c>
      <c r="P27" s="65">
        <f>celkové!P27</f>
        <v>-3</v>
      </c>
      <c r="Q27" s="140">
        <f t="shared" si="2"/>
        <v>36.833333333333329</v>
      </c>
      <c r="R27" s="187">
        <f>celkové!R27</f>
        <v>81</v>
      </c>
      <c r="S27" s="188" t="str">
        <f>celkové!S27</f>
        <v>M</v>
      </c>
    </row>
    <row r="28" spans="1:19" s="117" customFormat="1" ht="20.100000000000001" customHeight="1">
      <c r="A28" s="12" t="s">
        <v>260</v>
      </c>
      <c r="B28" s="183" t="str">
        <f>celkové!B28</f>
        <v>Chmelík</v>
      </c>
      <c r="C28" s="183" t="str">
        <f>celkové!C28</f>
        <v>Jan</v>
      </c>
      <c r="D28" s="184">
        <f>celkové!D28</f>
        <v>147</v>
      </c>
      <c r="E28" s="63">
        <f>celkové!E28</f>
        <v>82</v>
      </c>
      <c r="F28" s="32">
        <f t="shared" si="0"/>
        <v>-4</v>
      </c>
      <c r="G28" s="185">
        <f>celkové!G28</f>
        <v>40</v>
      </c>
      <c r="H28" s="39" t="s">
        <v>10</v>
      </c>
      <c r="I28" s="186">
        <f>celkové!I28</f>
        <v>0</v>
      </c>
      <c r="J28" s="41" t="s">
        <v>11</v>
      </c>
      <c r="K28" s="63">
        <f>celkové!K28</f>
        <v>1</v>
      </c>
      <c r="L28" s="65">
        <f>celkové!L28</f>
        <v>2</v>
      </c>
      <c r="M28" s="10">
        <f t="shared" si="1"/>
        <v>3</v>
      </c>
      <c r="N28" s="65">
        <f>celkové!N28</f>
        <v>0</v>
      </c>
      <c r="O28" s="65">
        <f>celkové!O28</f>
        <v>-2</v>
      </c>
      <c r="P28" s="65">
        <f>celkové!P28</f>
        <v>0</v>
      </c>
      <c r="Q28" s="140">
        <f t="shared" si="2"/>
        <v>37</v>
      </c>
      <c r="R28" s="187">
        <f>celkové!R28</f>
        <v>97</v>
      </c>
      <c r="S28" s="188" t="str">
        <f>celkové!S28</f>
        <v>M</v>
      </c>
    </row>
    <row r="29" spans="1:19" ht="20.100000000000001" customHeight="1">
      <c r="A29" s="12" t="s">
        <v>261</v>
      </c>
      <c r="B29" s="183" t="str">
        <f>celkové!B29</f>
        <v>Pechar</v>
      </c>
      <c r="C29" s="183" t="str">
        <f>celkové!C29</f>
        <v>Radek</v>
      </c>
      <c r="D29" s="184">
        <f>celkové!D29</f>
        <v>1</v>
      </c>
      <c r="E29" s="63">
        <f>celkové!E29</f>
        <v>76</v>
      </c>
      <c r="F29" s="32">
        <f t="shared" si="0"/>
        <v>-2</v>
      </c>
      <c r="G29" s="185">
        <f>celkové!G29</f>
        <v>39</v>
      </c>
      <c r="H29" s="39" t="s">
        <v>10</v>
      </c>
      <c r="I29" s="186">
        <f>celkové!I29</f>
        <v>28</v>
      </c>
      <c r="J29" s="41" t="s">
        <v>11</v>
      </c>
      <c r="K29" s="63">
        <f>celkové!K29</f>
        <v>0</v>
      </c>
      <c r="L29" s="65">
        <f>celkové!L29</f>
        <v>3</v>
      </c>
      <c r="M29" s="10">
        <f t="shared" si="1"/>
        <v>3</v>
      </c>
      <c r="N29" s="65">
        <f>celkové!N29</f>
        <v>0</v>
      </c>
      <c r="O29" s="65">
        <f>celkové!O29</f>
        <v>0</v>
      </c>
      <c r="P29" s="65">
        <f>celkové!P29</f>
        <v>-3</v>
      </c>
      <c r="Q29" s="140">
        <f t="shared" si="2"/>
        <v>37.466666666666669</v>
      </c>
      <c r="R29" s="187">
        <f>celkové!R29</f>
        <v>79</v>
      </c>
      <c r="S29" s="188" t="str">
        <f>celkové!S29</f>
        <v>M</v>
      </c>
    </row>
    <row r="30" spans="1:19" s="117" customFormat="1" ht="20.100000000000001" customHeight="1">
      <c r="A30" s="12" t="s">
        <v>262</v>
      </c>
      <c r="B30" s="183" t="str">
        <f>celkové!B30</f>
        <v>Gruber</v>
      </c>
      <c r="C30" s="183" t="str">
        <f>celkové!C30</f>
        <v>Miloš</v>
      </c>
      <c r="D30" s="184">
        <f>celkové!D30</f>
        <v>70</v>
      </c>
      <c r="E30" s="63">
        <f>celkové!E30</f>
        <v>88</v>
      </c>
      <c r="F30" s="32">
        <f t="shared" si="0"/>
        <v>-6</v>
      </c>
      <c r="G30" s="185">
        <f>celkové!G30</f>
        <v>48</v>
      </c>
      <c r="H30" s="39" t="s">
        <v>10</v>
      </c>
      <c r="I30" s="186">
        <f>celkové!I30</f>
        <v>49</v>
      </c>
      <c r="J30" s="41" t="s">
        <v>11</v>
      </c>
      <c r="K30" s="63">
        <f>celkové!K30</f>
        <v>2</v>
      </c>
      <c r="L30" s="65">
        <f>celkové!L30</f>
        <v>2</v>
      </c>
      <c r="M30" s="10">
        <f t="shared" si="1"/>
        <v>4</v>
      </c>
      <c r="N30" s="65">
        <f>celkové!N30</f>
        <v>0</v>
      </c>
      <c r="O30" s="65">
        <f>celkové!O30</f>
        <v>-2</v>
      </c>
      <c r="P30" s="65">
        <f>celkové!P30</f>
        <v>-7</v>
      </c>
      <c r="Q30" s="140">
        <f t="shared" si="2"/>
        <v>37.81666666666667</v>
      </c>
      <c r="R30" s="187">
        <f>celkové!R30</f>
        <v>71</v>
      </c>
      <c r="S30" s="188" t="str">
        <f>celkové!S30</f>
        <v>M</v>
      </c>
    </row>
    <row r="31" spans="1:19" ht="20.100000000000001" customHeight="1">
      <c r="A31" s="12" t="s">
        <v>263</v>
      </c>
      <c r="B31" s="183" t="str">
        <f>celkové!B31</f>
        <v>Němec</v>
      </c>
      <c r="C31" s="183" t="str">
        <f>celkové!C31</f>
        <v>Marek</v>
      </c>
      <c r="D31" s="184">
        <f>celkové!D31</f>
        <v>92</v>
      </c>
      <c r="E31" s="63">
        <f>celkové!E31</f>
        <v>76</v>
      </c>
      <c r="F31" s="32">
        <f t="shared" si="0"/>
        <v>-2</v>
      </c>
      <c r="G31" s="185">
        <f>celkové!G31</f>
        <v>41</v>
      </c>
      <c r="H31" s="39" t="s">
        <v>10</v>
      </c>
      <c r="I31" s="186">
        <f>celkové!I31</f>
        <v>0</v>
      </c>
      <c r="J31" s="41" t="s">
        <v>11</v>
      </c>
      <c r="K31" s="63">
        <f>celkové!K31</f>
        <v>0</v>
      </c>
      <c r="L31" s="65">
        <f>celkové!L31</f>
        <v>2</v>
      </c>
      <c r="M31" s="10">
        <f t="shared" si="1"/>
        <v>2</v>
      </c>
      <c r="N31" s="65">
        <f>celkové!N31</f>
        <v>0</v>
      </c>
      <c r="O31" s="65">
        <f>celkové!O31</f>
        <v>0</v>
      </c>
      <c r="P31" s="65">
        <f>celkové!P31</f>
        <v>-3</v>
      </c>
      <c r="Q31" s="140">
        <f t="shared" si="2"/>
        <v>38</v>
      </c>
      <c r="R31" s="187">
        <f>celkové!R31</f>
        <v>0</v>
      </c>
      <c r="S31" s="188" t="str">
        <f>celkové!S31</f>
        <v>M</v>
      </c>
    </row>
    <row r="32" spans="1:19" s="117" customFormat="1" ht="20.100000000000001" customHeight="1">
      <c r="A32" s="12" t="s">
        <v>264</v>
      </c>
      <c r="B32" s="183" t="str">
        <f>celkové!B32</f>
        <v>Chmelík</v>
      </c>
      <c r="C32" s="183" t="str">
        <f>celkové!C32</f>
        <v>Petr</v>
      </c>
      <c r="D32" s="184">
        <f>celkové!D32</f>
        <v>69</v>
      </c>
      <c r="E32" s="63">
        <f>celkové!E32</f>
        <v>87</v>
      </c>
      <c r="F32" s="32">
        <f t="shared" si="0"/>
        <v>-5.666666666666667</v>
      </c>
      <c r="G32" s="185">
        <f>celkové!G32</f>
        <v>46</v>
      </c>
      <c r="H32" s="39" t="s">
        <v>10</v>
      </c>
      <c r="I32" s="186">
        <f>celkové!I32</f>
        <v>11</v>
      </c>
      <c r="J32" s="41" t="s">
        <v>11</v>
      </c>
      <c r="K32" s="63">
        <f>celkové!K32</f>
        <v>1</v>
      </c>
      <c r="L32" s="65">
        <f>celkové!L32</f>
        <v>2</v>
      </c>
      <c r="M32" s="10">
        <f t="shared" si="1"/>
        <v>3</v>
      </c>
      <c r="N32" s="65">
        <f>celkové!N32</f>
        <v>0</v>
      </c>
      <c r="O32" s="65">
        <f>celkové!O32</f>
        <v>-2</v>
      </c>
      <c r="P32" s="65">
        <f>celkové!P32</f>
        <v>-3</v>
      </c>
      <c r="Q32" s="140">
        <f t="shared" si="2"/>
        <v>38.516666666666666</v>
      </c>
      <c r="R32" s="187">
        <f>celkové!R32</f>
        <v>69</v>
      </c>
      <c r="S32" s="188" t="str">
        <f>celkové!S32</f>
        <v>M</v>
      </c>
    </row>
    <row r="33" spans="1:19" ht="20.100000000000001" customHeight="1">
      <c r="A33" s="12" t="s">
        <v>265</v>
      </c>
      <c r="B33" s="183" t="str">
        <f>celkové!B33</f>
        <v>Valda</v>
      </c>
      <c r="C33" s="183" t="str">
        <f>celkové!C33</f>
        <v>Antonín</v>
      </c>
      <c r="D33" s="184">
        <f>celkové!D33</f>
        <v>68</v>
      </c>
      <c r="E33" s="63">
        <f>celkové!E33</f>
        <v>67</v>
      </c>
      <c r="F33" s="32">
        <f t="shared" si="0"/>
        <v>1</v>
      </c>
      <c r="G33" s="185">
        <f>celkové!G33</f>
        <v>43</v>
      </c>
      <c r="H33" s="39" t="s">
        <v>10</v>
      </c>
      <c r="I33" s="186">
        <f>celkové!I33</f>
        <v>0</v>
      </c>
      <c r="J33" s="41" t="s">
        <v>11</v>
      </c>
      <c r="K33" s="63">
        <f>celkové!K33</f>
        <v>0</v>
      </c>
      <c r="L33" s="65">
        <f>celkové!L33</f>
        <v>4</v>
      </c>
      <c r="M33" s="10">
        <f t="shared" si="1"/>
        <v>4</v>
      </c>
      <c r="N33" s="65">
        <f>celkové!N33</f>
        <v>0</v>
      </c>
      <c r="O33" s="65">
        <f>celkové!O33</f>
        <v>-2</v>
      </c>
      <c r="P33" s="65">
        <f>celkové!P33</f>
        <v>-7</v>
      </c>
      <c r="Q33" s="140">
        <f t="shared" si="2"/>
        <v>39</v>
      </c>
      <c r="R33" s="187">
        <f>celkové!R33</f>
        <v>99</v>
      </c>
      <c r="S33" s="188" t="str">
        <f>celkové!S33</f>
        <v>D</v>
      </c>
    </row>
    <row r="34" spans="1:19" s="117" customFormat="1" ht="20.100000000000001" customHeight="1">
      <c r="A34" s="12" t="s">
        <v>266</v>
      </c>
      <c r="B34" s="183" t="str">
        <f>celkové!B34</f>
        <v>Horyna</v>
      </c>
      <c r="C34" s="183" t="str">
        <f>celkové!C34</f>
        <v>Jan</v>
      </c>
      <c r="D34" s="184">
        <f>celkové!D34</f>
        <v>91</v>
      </c>
      <c r="E34" s="63">
        <f>celkové!E34</f>
        <v>78</v>
      </c>
      <c r="F34" s="32">
        <f t="shared" si="0"/>
        <v>-2.6666666666666665</v>
      </c>
      <c r="G34" s="185">
        <f>celkové!G34</f>
        <v>41</v>
      </c>
      <c r="H34" s="39" t="s">
        <v>10</v>
      </c>
      <c r="I34" s="186">
        <f>celkové!I34</f>
        <v>44</v>
      </c>
      <c r="J34" s="41" t="s">
        <v>11</v>
      </c>
      <c r="K34" s="63">
        <f>celkové!K34</f>
        <v>3</v>
      </c>
      <c r="L34" s="65">
        <f>celkové!L34</f>
        <v>2</v>
      </c>
      <c r="M34" s="10">
        <f t="shared" si="1"/>
        <v>5</v>
      </c>
      <c r="N34" s="65">
        <f>celkové!N34</f>
        <v>0</v>
      </c>
      <c r="O34" s="65">
        <f>celkové!O34</f>
        <v>-2</v>
      </c>
      <c r="P34" s="65">
        <f>celkové!P34</f>
        <v>-3</v>
      </c>
      <c r="Q34" s="140">
        <f t="shared" si="2"/>
        <v>39.06666666666667</v>
      </c>
      <c r="R34" s="187">
        <f>celkové!R34</f>
        <v>95</v>
      </c>
      <c r="S34" s="188" t="str">
        <f>celkové!S34</f>
        <v>M</v>
      </c>
    </row>
    <row r="35" spans="1:19" ht="20.100000000000001" customHeight="1">
      <c r="A35" s="12" t="s">
        <v>267</v>
      </c>
      <c r="B35" s="183" t="str">
        <f>celkové!B35</f>
        <v>Palanský</v>
      </c>
      <c r="C35" s="183" t="str">
        <f>celkové!C35</f>
        <v>Miroslav</v>
      </c>
      <c r="D35" s="184">
        <f>celkové!D35</f>
        <v>152</v>
      </c>
      <c r="E35" s="63">
        <f>celkové!E35</f>
        <v>89</v>
      </c>
      <c r="F35" s="32">
        <f t="shared" si="0"/>
        <v>-6.333333333333333</v>
      </c>
      <c r="G35" s="185">
        <f>celkové!G35</f>
        <v>41</v>
      </c>
      <c r="H35" s="39" t="s">
        <v>10</v>
      </c>
      <c r="I35" s="186">
        <f>celkové!I35</f>
        <v>46</v>
      </c>
      <c r="J35" s="41" t="s">
        <v>11</v>
      </c>
      <c r="K35" s="63">
        <f>celkové!K35</f>
        <v>2</v>
      </c>
      <c r="L35" s="65">
        <f>celkové!L35</f>
        <v>4</v>
      </c>
      <c r="M35" s="10">
        <f t="shared" si="1"/>
        <v>6</v>
      </c>
      <c r="N35" s="65">
        <f>celkové!N35</f>
        <v>0</v>
      </c>
      <c r="O35" s="65">
        <f>celkové!O35</f>
        <v>-2</v>
      </c>
      <c r="P35" s="65">
        <f>celkové!P35</f>
        <v>0</v>
      </c>
      <c r="Q35" s="140">
        <f t="shared" si="2"/>
        <v>39.43333333333333</v>
      </c>
      <c r="R35" s="187">
        <f>celkové!R35</f>
        <v>92</v>
      </c>
      <c r="S35" s="188" t="str">
        <f>celkové!S35</f>
        <v>M</v>
      </c>
    </row>
    <row r="36" spans="1:19" s="102" customFormat="1" ht="20.100000000000001" customHeight="1">
      <c r="A36" s="12" t="s">
        <v>268</v>
      </c>
      <c r="B36" s="183" t="str">
        <f>celkové!B36</f>
        <v>Žežulka</v>
      </c>
      <c r="C36" s="183" t="str">
        <f>celkové!C36</f>
        <v>Miroslav</v>
      </c>
      <c r="D36" s="184">
        <f>celkové!D36</f>
        <v>141</v>
      </c>
      <c r="E36" s="63">
        <f>celkové!E36</f>
        <v>93</v>
      </c>
      <c r="F36" s="32">
        <f t="shared" si="0"/>
        <v>-7.666666666666667</v>
      </c>
      <c r="G36" s="185">
        <f>celkové!G36</f>
        <v>46</v>
      </c>
      <c r="H36" s="39" t="s">
        <v>10</v>
      </c>
      <c r="I36" s="186">
        <f>celkové!I36</f>
        <v>20</v>
      </c>
      <c r="J36" s="41" t="s">
        <v>11</v>
      </c>
      <c r="K36" s="63">
        <f>celkové!K36</f>
        <v>3</v>
      </c>
      <c r="L36" s="65">
        <f>celkové!L36</f>
        <v>3</v>
      </c>
      <c r="M36" s="10">
        <f t="shared" si="1"/>
        <v>6</v>
      </c>
      <c r="N36" s="65">
        <f>celkové!N36</f>
        <v>0</v>
      </c>
      <c r="O36" s="65">
        <f>celkové!O36</f>
        <v>-2</v>
      </c>
      <c r="P36" s="65">
        <f>celkové!P36</f>
        <v>-3</v>
      </c>
      <c r="Q36" s="140">
        <f t="shared" si="2"/>
        <v>39.666666666666671</v>
      </c>
      <c r="R36" s="187">
        <f>celkové!R36</f>
        <v>76</v>
      </c>
      <c r="S36" s="188" t="str">
        <f>celkové!S36</f>
        <v>M</v>
      </c>
    </row>
    <row r="37" spans="1:19" s="102" customFormat="1" ht="20.100000000000001" customHeight="1">
      <c r="A37" s="12" t="s">
        <v>269</v>
      </c>
      <c r="B37" s="183" t="str">
        <f>celkové!B37</f>
        <v>Palanský</v>
      </c>
      <c r="C37" s="183" t="str">
        <f>celkové!C37</f>
        <v>Michal</v>
      </c>
      <c r="D37" s="184">
        <f>celkové!D37</f>
        <v>151</v>
      </c>
      <c r="E37" s="63">
        <f>celkové!E37</f>
        <v>87</v>
      </c>
      <c r="F37" s="32">
        <f t="shared" si="0"/>
        <v>-5.666666666666667</v>
      </c>
      <c r="G37" s="185">
        <f>celkové!G37</f>
        <v>38</v>
      </c>
      <c r="H37" s="39" t="s">
        <v>10</v>
      </c>
      <c r="I37" s="186">
        <f>celkové!I37</f>
        <v>26</v>
      </c>
      <c r="J37" s="41" t="s">
        <v>11</v>
      </c>
      <c r="K37" s="63">
        <f>celkové!K37</f>
        <v>5</v>
      </c>
      <c r="L37" s="65">
        <f>celkové!L37</f>
        <v>4</v>
      </c>
      <c r="M37" s="10">
        <f t="shared" si="1"/>
        <v>9</v>
      </c>
      <c r="N37" s="65">
        <f>celkové!N37</f>
        <v>0</v>
      </c>
      <c r="O37" s="65">
        <f>celkové!O37</f>
        <v>-2</v>
      </c>
      <c r="P37" s="65">
        <f>celkové!P37</f>
        <v>0</v>
      </c>
      <c r="Q37" s="140">
        <f t="shared" si="2"/>
        <v>39.766666666666666</v>
      </c>
      <c r="R37" s="187">
        <f>celkové!R37</f>
        <v>90</v>
      </c>
      <c r="S37" s="188" t="str">
        <f>celkové!S37</f>
        <v>M</v>
      </c>
    </row>
    <row r="38" spans="1:19" s="102" customFormat="1" ht="20.100000000000001" customHeight="1">
      <c r="A38" s="12" t="s">
        <v>270</v>
      </c>
      <c r="B38" s="183" t="str">
        <f>celkové!B38</f>
        <v>Kučera</v>
      </c>
      <c r="C38" s="183" t="str">
        <f>celkové!C38</f>
        <v>Eda</v>
      </c>
      <c r="D38" s="184">
        <f>celkové!D38</f>
        <v>23</v>
      </c>
      <c r="E38" s="63">
        <f>celkové!E38</f>
        <v>112</v>
      </c>
      <c r="F38" s="32">
        <f t="shared" si="0"/>
        <v>-14</v>
      </c>
      <c r="G38" s="185">
        <f>celkové!G38</f>
        <v>59</v>
      </c>
      <c r="H38" s="39" t="s">
        <v>10</v>
      </c>
      <c r="I38" s="186">
        <f>celkové!I38</f>
        <v>10</v>
      </c>
      <c r="J38" s="41" t="s">
        <v>11</v>
      </c>
      <c r="K38" s="63">
        <f>celkové!K38</f>
        <v>1</v>
      </c>
      <c r="L38" s="65">
        <f>celkové!L38</f>
        <v>3</v>
      </c>
      <c r="M38" s="10">
        <f t="shared" si="1"/>
        <v>4</v>
      </c>
      <c r="N38" s="65">
        <f>celkové!N38</f>
        <v>0</v>
      </c>
      <c r="O38" s="65">
        <f>celkové!O38</f>
        <v>-2</v>
      </c>
      <c r="P38" s="65">
        <f>celkové!P38</f>
        <v>-7</v>
      </c>
      <c r="Q38" s="140">
        <f t="shared" si="2"/>
        <v>40.166666666666664</v>
      </c>
      <c r="R38" s="187">
        <f>celkové!R38</f>
        <v>78</v>
      </c>
      <c r="S38" s="188" t="str">
        <f>celkové!S38</f>
        <v>M</v>
      </c>
    </row>
    <row r="39" spans="1:19" ht="20.100000000000001" customHeight="1">
      <c r="A39" s="12" t="s">
        <v>271</v>
      </c>
      <c r="B39" s="183" t="str">
        <f>celkové!B39</f>
        <v>Luňák</v>
      </c>
      <c r="C39" s="183" t="str">
        <f>celkové!C39</f>
        <v>Petr</v>
      </c>
      <c r="D39" s="184">
        <f>celkové!D39</f>
        <v>144</v>
      </c>
      <c r="E39" s="63">
        <f>celkové!E39</f>
        <v>99</v>
      </c>
      <c r="F39" s="32">
        <f t="shared" si="0"/>
        <v>-9.6666666666666661</v>
      </c>
      <c r="G39" s="185">
        <f>celkové!G39</f>
        <v>49</v>
      </c>
      <c r="H39" s="39" t="s">
        <v>10</v>
      </c>
      <c r="I39" s="186">
        <f>celkové!I39</f>
        <v>26</v>
      </c>
      <c r="J39" s="41" t="s">
        <v>11</v>
      </c>
      <c r="K39" s="63">
        <f>celkové!K39</f>
        <v>2</v>
      </c>
      <c r="L39" s="65">
        <f>celkové!L39</f>
        <v>1</v>
      </c>
      <c r="M39" s="10">
        <f t="shared" si="1"/>
        <v>3</v>
      </c>
      <c r="N39" s="65">
        <f>celkové!N39</f>
        <v>0</v>
      </c>
      <c r="O39" s="65">
        <f>celkové!O39</f>
        <v>-2</v>
      </c>
      <c r="P39" s="65">
        <f>celkové!P39</f>
        <v>0</v>
      </c>
      <c r="Q39" s="140">
        <f t="shared" si="2"/>
        <v>40.766666666666666</v>
      </c>
      <c r="R39" s="187">
        <f>celkové!R39</f>
        <v>81</v>
      </c>
      <c r="S39" s="188" t="str">
        <f>celkové!S39</f>
        <v>M</v>
      </c>
    </row>
    <row r="40" spans="1:19" ht="20.100000000000001" customHeight="1">
      <c r="A40" s="12" t="s">
        <v>272</v>
      </c>
      <c r="B40" s="183" t="str">
        <f>celkové!B40</f>
        <v>Silaštík</v>
      </c>
      <c r="C40" s="183" t="str">
        <f>celkové!C40</f>
        <v>Petr</v>
      </c>
      <c r="D40" s="184">
        <f>celkové!D40</f>
        <v>74</v>
      </c>
      <c r="E40" s="63">
        <f>celkové!E40</f>
        <v>88</v>
      </c>
      <c r="F40" s="32">
        <f t="shared" si="0"/>
        <v>-6</v>
      </c>
      <c r="G40" s="185">
        <f>celkové!G40</f>
        <v>51</v>
      </c>
      <c r="H40" s="39" t="s">
        <v>10</v>
      </c>
      <c r="I40" s="186">
        <f>celkové!I40</f>
        <v>47</v>
      </c>
      <c r="J40" s="41" t="s">
        <v>11</v>
      </c>
      <c r="K40" s="63">
        <f>celkové!K40</f>
        <v>1</v>
      </c>
      <c r="L40" s="65">
        <f>celkové!L40</f>
        <v>3</v>
      </c>
      <c r="M40" s="10">
        <f t="shared" si="1"/>
        <v>4</v>
      </c>
      <c r="N40" s="65">
        <f>celkové!N40</f>
        <v>0</v>
      </c>
      <c r="O40" s="65">
        <f>celkové!O40</f>
        <v>-2</v>
      </c>
      <c r="P40" s="65">
        <f>celkové!P40</f>
        <v>-7</v>
      </c>
      <c r="Q40" s="140">
        <f t="shared" si="2"/>
        <v>40.783333333333331</v>
      </c>
      <c r="R40" s="187">
        <f>celkové!R40</f>
        <v>65</v>
      </c>
      <c r="S40" s="188" t="str">
        <f>celkové!S40</f>
        <v>M</v>
      </c>
    </row>
    <row r="41" spans="1:19" ht="20.100000000000001" customHeight="1">
      <c r="A41" s="12" t="s">
        <v>273</v>
      </c>
      <c r="B41" s="183" t="str">
        <f>celkové!B41</f>
        <v>Dvořák</v>
      </c>
      <c r="C41" s="183" t="str">
        <f>celkové!C41</f>
        <v>Aleš</v>
      </c>
      <c r="D41" s="184">
        <f>celkové!D41</f>
        <v>54</v>
      </c>
      <c r="E41" s="63">
        <f>celkové!E41</f>
        <v>93</v>
      </c>
      <c r="F41" s="32">
        <f t="shared" si="0"/>
        <v>-7.666666666666667</v>
      </c>
      <c r="G41" s="185">
        <f>celkové!G41</f>
        <v>47</v>
      </c>
      <c r="H41" s="39" t="s">
        <v>10</v>
      </c>
      <c r="I41" s="186">
        <f>celkové!I41</f>
        <v>27</v>
      </c>
      <c r="J41" s="41" t="s">
        <v>11</v>
      </c>
      <c r="K41" s="63">
        <f>celkové!K41</f>
        <v>5</v>
      </c>
      <c r="L41" s="65">
        <f>celkové!L41</f>
        <v>5</v>
      </c>
      <c r="M41" s="10">
        <f t="shared" si="1"/>
        <v>10</v>
      </c>
      <c r="N41" s="65">
        <f>celkové!N41</f>
        <v>0</v>
      </c>
      <c r="O41" s="65">
        <f>celkové!O41</f>
        <v>-2</v>
      </c>
      <c r="P41" s="65">
        <f>celkové!P41</f>
        <v>-7</v>
      </c>
      <c r="Q41" s="140">
        <f t="shared" si="2"/>
        <v>40.783333333333339</v>
      </c>
      <c r="R41" s="187">
        <f>celkové!R41</f>
        <v>86</v>
      </c>
      <c r="S41" s="188" t="str">
        <f>celkové!S41</f>
        <v>M</v>
      </c>
    </row>
    <row r="42" spans="1:19" ht="20.100000000000001" customHeight="1">
      <c r="A42" s="12" t="s">
        <v>274</v>
      </c>
      <c r="B42" s="183" t="str">
        <f>celkové!B42</f>
        <v>Valda</v>
      </c>
      <c r="C42" s="183" t="str">
        <f>celkové!C42</f>
        <v>Petr</v>
      </c>
      <c r="D42" s="184">
        <f>celkové!D42</f>
        <v>67</v>
      </c>
      <c r="E42" s="63">
        <f>celkové!E42</f>
        <v>86</v>
      </c>
      <c r="F42" s="32">
        <f t="shared" si="0"/>
        <v>-5.333333333333333</v>
      </c>
      <c r="G42" s="185">
        <f>celkové!G42</f>
        <v>46</v>
      </c>
      <c r="H42" s="39" t="s">
        <v>10</v>
      </c>
      <c r="I42" s="186">
        <f>celkové!I42</f>
        <v>11</v>
      </c>
      <c r="J42" s="41" t="s">
        <v>11</v>
      </c>
      <c r="K42" s="63">
        <f>celkové!K42</f>
        <v>3</v>
      </c>
      <c r="L42" s="65">
        <f>celkové!L42</f>
        <v>2</v>
      </c>
      <c r="M42" s="10">
        <f t="shared" si="1"/>
        <v>5</v>
      </c>
      <c r="N42" s="65">
        <f>celkové!N42</f>
        <v>0</v>
      </c>
      <c r="O42" s="65">
        <f>celkové!O42</f>
        <v>-2</v>
      </c>
      <c r="P42" s="65">
        <f>celkové!P42</f>
        <v>-3</v>
      </c>
      <c r="Q42" s="140">
        <f t="shared" si="2"/>
        <v>40.849999999999994</v>
      </c>
      <c r="R42" s="187">
        <f>celkové!R42</f>
        <v>73</v>
      </c>
      <c r="S42" s="188" t="str">
        <f>celkové!S42</f>
        <v>M</v>
      </c>
    </row>
    <row r="43" spans="1:19" ht="20.100000000000001" customHeight="1">
      <c r="A43" s="12" t="s">
        <v>275</v>
      </c>
      <c r="B43" s="183" t="str">
        <f>celkové!B43</f>
        <v>Kurc</v>
      </c>
      <c r="C43" s="183" t="str">
        <f>celkové!C43</f>
        <v>Martin</v>
      </c>
      <c r="D43" s="184">
        <f>celkové!D43</f>
        <v>103</v>
      </c>
      <c r="E43" s="63">
        <f>celkové!E43</f>
        <v>76</v>
      </c>
      <c r="F43" s="32">
        <f t="shared" si="0"/>
        <v>-2</v>
      </c>
      <c r="G43" s="185">
        <f>celkové!G43</f>
        <v>41</v>
      </c>
      <c r="H43" s="39" t="s">
        <v>10</v>
      </c>
      <c r="I43" s="186">
        <f>celkové!I43</f>
        <v>54</v>
      </c>
      <c r="J43" s="41" t="s">
        <v>11</v>
      </c>
      <c r="K43" s="63">
        <f>celkové!K43</f>
        <v>0</v>
      </c>
      <c r="L43" s="65">
        <f>celkové!L43</f>
        <v>3</v>
      </c>
      <c r="M43" s="10">
        <f t="shared" si="1"/>
        <v>3</v>
      </c>
      <c r="N43" s="65">
        <f>celkové!N43</f>
        <v>0</v>
      </c>
      <c r="O43" s="65">
        <f>celkové!O43</f>
        <v>-2</v>
      </c>
      <c r="P43" s="65">
        <f>celkové!P43</f>
        <v>0</v>
      </c>
      <c r="Q43" s="140">
        <f t="shared" si="2"/>
        <v>40.9</v>
      </c>
      <c r="R43" s="187">
        <f>celkové!R43</f>
        <v>70</v>
      </c>
      <c r="S43" s="188" t="str">
        <f>celkové!S43</f>
        <v>M</v>
      </c>
    </row>
    <row r="44" spans="1:19" ht="20.100000000000001" customHeight="1">
      <c r="A44" s="12" t="s">
        <v>276</v>
      </c>
      <c r="B44" s="183" t="str">
        <f>celkové!B44</f>
        <v>Šubr</v>
      </c>
      <c r="C44" s="183" t="str">
        <f>celkové!C44</f>
        <v>Vláďa</v>
      </c>
      <c r="D44" s="184">
        <f>celkové!D44</f>
        <v>49</v>
      </c>
      <c r="E44" s="63">
        <f>celkové!E44</f>
        <v>86</v>
      </c>
      <c r="F44" s="32">
        <f t="shared" si="0"/>
        <v>-5.333333333333333</v>
      </c>
      <c r="G44" s="185">
        <f>celkové!G44</f>
        <v>46</v>
      </c>
      <c r="H44" s="39" t="s">
        <v>10</v>
      </c>
      <c r="I44" s="186">
        <f>celkové!I44</f>
        <v>16</v>
      </c>
      <c r="J44" s="41" t="s">
        <v>11</v>
      </c>
      <c r="K44" s="63">
        <f>celkové!K44</f>
        <v>4</v>
      </c>
      <c r="L44" s="65">
        <f>celkové!L44</f>
        <v>1</v>
      </c>
      <c r="M44" s="10">
        <f t="shared" si="1"/>
        <v>5</v>
      </c>
      <c r="N44" s="65">
        <f>celkové!N44</f>
        <v>0</v>
      </c>
      <c r="O44" s="65">
        <f>celkové!O44</f>
        <v>-2</v>
      </c>
      <c r="P44" s="65">
        <f>celkové!P44</f>
        <v>-3</v>
      </c>
      <c r="Q44" s="140">
        <f t="shared" si="2"/>
        <v>40.93333333333333</v>
      </c>
      <c r="R44" s="187">
        <f>celkové!R44</f>
        <v>63</v>
      </c>
      <c r="S44" s="188" t="str">
        <f>celkové!S44</f>
        <v>M</v>
      </c>
    </row>
    <row r="45" spans="1:19" ht="20.100000000000001" customHeight="1">
      <c r="A45" s="12" t="s">
        <v>277</v>
      </c>
      <c r="B45" s="183" t="str">
        <f>celkové!B45</f>
        <v>Košarišťan</v>
      </c>
      <c r="C45" s="183" t="str">
        <f>celkové!C45</f>
        <v>Josef</v>
      </c>
      <c r="D45" s="184">
        <f>celkové!D45</f>
        <v>112</v>
      </c>
      <c r="E45" s="63">
        <f>celkové!E45</f>
        <v>83</v>
      </c>
      <c r="F45" s="32">
        <f t="shared" si="0"/>
        <v>-4.333333333333333</v>
      </c>
      <c r="G45" s="185">
        <f>celkové!G45</f>
        <v>40</v>
      </c>
      <c r="H45" s="39" t="s">
        <v>10</v>
      </c>
      <c r="I45" s="186">
        <f>celkové!I45</f>
        <v>17</v>
      </c>
      <c r="J45" s="41" t="s">
        <v>11</v>
      </c>
      <c r="K45" s="63">
        <f>celkové!K45</f>
        <v>5</v>
      </c>
      <c r="L45" s="65">
        <f>celkové!L45</f>
        <v>1</v>
      </c>
      <c r="M45" s="10">
        <f t="shared" si="1"/>
        <v>6</v>
      </c>
      <c r="N45" s="65">
        <f>celkové!N45</f>
        <v>1</v>
      </c>
      <c r="O45" s="65">
        <f>celkové!O45</f>
        <v>-2</v>
      </c>
      <c r="P45" s="65">
        <f>celkové!P45</f>
        <v>0</v>
      </c>
      <c r="Q45" s="140">
        <f t="shared" si="2"/>
        <v>40.949999999999996</v>
      </c>
      <c r="R45" s="187">
        <f>celkové!R45</f>
        <v>79</v>
      </c>
      <c r="S45" s="188" t="str">
        <f>celkové!S45</f>
        <v>M</v>
      </c>
    </row>
    <row r="46" spans="1:19" ht="20.100000000000001" customHeight="1">
      <c r="A46" s="12" t="s">
        <v>278</v>
      </c>
      <c r="B46" s="183" t="str">
        <f>celkové!B46</f>
        <v>Tomášek</v>
      </c>
      <c r="C46" s="183" t="str">
        <f>celkové!C46</f>
        <v>Ondřej</v>
      </c>
      <c r="D46" s="184">
        <f>celkové!D46</f>
        <v>27</v>
      </c>
      <c r="E46" s="63">
        <f>celkové!E46</f>
        <v>81</v>
      </c>
      <c r="F46" s="32">
        <f t="shared" si="0"/>
        <v>-3.6666666666666665</v>
      </c>
      <c r="G46" s="185">
        <f>celkové!G46</f>
        <v>47</v>
      </c>
      <c r="H46" s="39" t="s">
        <v>10</v>
      </c>
      <c r="I46" s="186">
        <f>celkové!I46</f>
        <v>54</v>
      </c>
      <c r="J46" s="41" t="s">
        <v>11</v>
      </c>
      <c r="K46" s="63">
        <f>celkové!K46</f>
        <v>0</v>
      </c>
      <c r="L46" s="65">
        <f>celkové!L46</f>
        <v>2</v>
      </c>
      <c r="M46" s="10">
        <f t="shared" si="1"/>
        <v>2</v>
      </c>
      <c r="N46" s="65">
        <f>celkové!N46</f>
        <v>0</v>
      </c>
      <c r="O46" s="65">
        <f>celkové!O46</f>
        <v>-2</v>
      </c>
      <c r="P46" s="65">
        <f>celkové!P46</f>
        <v>-3</v>
      </c>
      <c r="Q46" s="140">
        <f t="shared" si="2"/>
        <v>41.233333333333334</v>
      </c>
      <c r="R46" s="187">
        <f>celkové!R46</f>
        <v>70</v>
      </c>
      <c r="S46" s="188" t="str">
        <f>celkové!S46</f>
        <v>M</v>
      </c>
    </row>
    <row r="47" spans="1:19" ht="20.100000000000001" customHeight="1">
      <c r="A47" s="12" t="s">
        <v>279</v>
      </c>
      <c r="B47" s="183" t="str">
        <f>celkové!B47</f>
        <v>Šulc</v>
      </c>
      <c r="C47" s="183" t="str">
        <f>celkové!C47</f>
        <v>Jakub</v>
      </c>
      <c r="D47" s="184">
        <f>celkové!D47</f>
        <v>114</v>
      </c>
      <c r="E47" s="63">
        <f>celkové!E47</f>
        <v>95</v>
      </c>
      <c r="F47" s="32">
        <f t="shared" si="0"/>
        <v>-8.3333333333333339</v>
      </c>
      <c r="G47" s="185">
        <f>celkové!G47</f>
        <v>50</v>
      </c>
      <c r="H47" s="39" t="s">
        <v>10</v>
      </c>
      <c r="I47" s="186">
        <f>celkové!I47</f>
        <v>44</v>
      </c>
      <c r="J47" s="41" t="s">
        <v>11</v>
      </c>
      <c r="K47" s="63">
        <f>celkové!K47</f>
        <v>0</v>
      </c>
      <c r="L47" s="65">
        <f>celkové!L47</f>
        <v>4</v>
      </c>
      <c r="M47" s="10">
        <f t="shared" si="1"/>
        <v>4</v>
      </c>
      <c r="N47" s="65">
        <f>celkové!N47</f>
        <v>0</v>
      </c>
      <c r="O47" s="65">
        <f>celkové!O47</f>
        <v>-2</v>
      </c>
      <c r="P47" s="65">
        <f>celkové!P47</f>
        <v>-3</v>
      </c>
      <c r="Q47" s="140">
        <f t="shared" si="2"/>
        <v>41.4</v>
      </c>
      <c r="R47" s="187">
        <f>celkové!R47</f>
        <v>90</v>
      </c>
      <c r="S47" s="188" t="str">
        <f>celkové!S47</f>
        <v>M</v>
      </c>
    </row>
    <row r="48" spans="1:19" s="102" customFormat="1" ht="20.100000000000001" customHeight="1">
      <c r="A48" s="12" t="s">
        <v>280</v>
      </c>
      <c r="B48" s="183" t="str">
        <f>celkové!B48</f>
        <v>Hunčovský</v>
      </c>
      <c r="C48" s="183" t="str">
        <f>celkové!C48</f>
        <v>Ondřej</v>
      </c>
      <c r="D48" s="184">
        <f>celkové!D48</f>
        <v>22</v>
      </c>
      <c r="E48" s="63">
        <f>celkové!E48</f>
        <v>82</v>
      </c>
      <c r="F48" s="32">
        <f t="shared" si="0"/>
        <v>-4</v>
      </c>
      <c r="G48" s="185">
        <f>celkové!G48</f>
        <v>41</v>
      </c>
      <c r="H48" s="39" t="s">
        <v>10</v>
      </c>
      <c r="I48" s="186">
        <f>celkové!I48</f>
        <v>27</v>
      </c>
      <c r="J48" s="41" t="s">
        <v>11</v>
      </c>
      <c r="K48" s="63">
        <f>celkové!K48</f>
        <v>3</v>
      </c>
      <c r="L48" s="65">
        <f>celkové!L48</f>
        <v>1</v>
      </c>
      <c r="M48" s="10">
        <f t="shared" si="1"/>
        <v>4</v>
      </c>
      <c r="N48" s="65">
        <f>celkové!N48</f>
        <v>0</v>
      </c>
      <c r="O48" s="65">
        <f>celkové!O48</f>
        <v>0</v>
      </c>
      <c r="P48" s="65">
        <f>celkové!P48</f>
        <v>0</v>
      </c>
      <c r="Q48" s="140">
        <f t="shared" si="2"/>
        <v>41.45</v>
      </c>
      <c r="R48" s="187">
        <f>celkové!R48</f>
        <v>90</v>
      </c>
      <c r="S48" s="188" t="str">
        <f>celkové!S48</f>
        <v>M</v>
      </c>
    </row>
    <row r="49" spans="1:19" s="102" customFormat="1" ht="20.100000000000001" customHeight="1">
      <c r="A49" s="12" t="s">
        <v>281</v>
      </c>
      <c r="B49" s="183" t="str">
        <f>celkové!B49</f>
        <v>Vernek</v>
      </c>
      <c r="C49" s="183" t="str">
        <f>celkové!C49</f>
        <v>Michal</v>
      </c>
      <c r="D49" s="184">
        <f>celkové!D49</f>
        <v>72</v>
      </c>
      <c r="E49" s="63">
        <f>celkové!E49</f>
        <v>102</v>
      </c>
      <c r="F49" s="32">
        <f t="shared" si="0"/>
        <v>-10.666666666666666</v>
      </c>
      <c r="G49" s="185">
        <f>celkové!G49</f>
        <v>48</v>
      </c>
      <c r="H49" s="39" t="s">
        <v>10</v>
      </c>
      <c r="I49" s="186">
        <f>celkové!I49</f>
        <v>15</v>
      </c>
      <c r="J49" s="41" t="s">
        <v>11</v>
      </c>
      <c r="K49" s="63">
        <f>celkové!K49</f>
        <v>5</v>
      </c>
      <c r="L49" s="65">
        <f>celkové!L49</f>
        <v>3</v>
      </c>
      <c r="M49" s="10">
        <f t="shared" si="1"/>
        <v>8</v>
      </c>
      <c r="N49" s="65">
        <f>celkové!N49</f>
        <v>1</v>
      </c>
      <c r="O49" s="65">
        <f>celkové!O49</f>
        <v>-2</v>
      </c>
      <c r="P49" s="65">
        <f>celkové!P49</f>
        <v>-3</v>
      </c>
      <c r="Q49" s="140">
        <f t="shared" si="2"/>
        <v>41.583333333333336</v>
      </c>
      <c r="R49" s="187">
        <f>celkové!R49</f>
        <v>89</v>
      </c>
      <c r="S49" s="188" t="str">
        <f>celkové!S49</f>
        <v>M</v>
      </c>
    </row>
    <row r="50" spans="1:19" ht="20.100000000000001" customHeight="1">
      <c r="A50" s="12" t="s">
        <v>282</v>
      </c>
      <c r="B50" s="183" t="str">
        <f>celkové!B50</f>
        <v>Bursa</v>
      </c>
      <c r="C50" s="183" t="str">
        <f>celkové!C50</f>
        <v>Jan</v>
      </c>
      <c r="D50" s="184">
        <f>celkové!D50</f>
        <v>149</v>
      </c>
      <c r="E50" s="63">
        <f>celkové!E50</f>
        <v>106</v>
      </c>
      <c r="F50" s="32">
        <f t="shared" si="0"/>
        <v>-12</v>
      </c>
      <c r="G50" s="185">
        <f>celkové!G50</f>
        <v>56</v>
      </c>
      <c r="H50" s="39" t="s">
        <v>10</v>
      </c>
      <c r="I50" s="186">
        <f>celkové!I50</f>
        <v>17</v>
      </c>
      <c r="J50" s="41" t="s">
        <v>11</v>
      </c>
      <c r="K50" s="63">
        <f>celkové!K50</f>
        <v>4</v>
      </c>
      <c r="L50" s="65">
        <f>celkové!L50</f>
        <v>3</v>
      </c>
      <c r="M50" s="10">
        <f t="shared" si="1"/>
        <v>7</v>
      </c>
      <c r="N50" s="65">
        <f>celkové!N50</f>
        <v>0</v>
      </c>
      <c r="O50" s="65">
        <f>celkové!O50</f>
        <v>-2</v>
      </c>
      <c r="P50" s="65">
        <f>celkové!P50</f>
        <v>-7</v>
      </c>
      <c r="Q50" s="140">
        <f t="shared" si="2"/>
        <v>42.283333333333331</v>
      </c>
      <c r="R50" s="187">
        <f>celkové!R50</f>
        <v>90</v>
      </c>
      <c r="S50" s="188" t="str">
        <f>celkové!S50</f>
        <v>M</v>
      </c>
    </row>
    <row r="51" spans="1:19" ht="20.100000000000001" customHeight="1">
      <c r="A51" s="12" t="s">
        <v>283</v>
      </c>
      <c r="B51" s="183" t="str">
        <f>celkové!B51</f>
        <v>Morávek</v>
      </c>
      <c r="C51" s="183" t="str">
        <f>celkové!C51</f>
        <v>Jarda</v>
      </c>
      <c r="D51" s="184">
        <f>celkové!D51</f>
        <v>113</v>
      </c>
      <c r="E51" s="63">
        <f>celkové!E51</f>
        <v>91</v>
      </c>
      <c r="F51" s="32">
        <f t="shared" si="0"/>
        <v>-7</v>
      </c>
      <c r="G51" s="185">
        <f>celkové!G51</f>
        <v>44</v>
      </c>
      <c r="H51" s="39" t="s">
        <v>10</v>
      </c>
      <c r="I51" s="186">
        <f>celkové!I51</f>
        <v>23</v>
      </c>
      <c r="J51" s="41" t="s">
        <v>11</v>
      </c>
      <c r="K51" s="63">
        <f>celkové!K51</f>
        <v>5</v>
      </c>
      <c r="L51" s="65">
        <f>celkové!L51</f>
        <v>5</v>
      </c>
      <c r="M51" s="10">
        <f t="shared" si="1"/>
        <v>10</v>
      </c>
      <c r="N51" s="65">
        <f>celkové!N51</f>
        <v>0</v>
      </c>
      <c r="O51" s="65">
        <f>celkové!O51</f>
        <v>-2</v>
      </c>
      <c r="P51" s="65">
        <f>celkové!P51</f>
        <v>-3</v>
      </c>
      <c r="Q51" s="140">
        <f t="shared" si="2"/>
        <v>42.383333333333333</v>
      </c>
      <c r="R51" s="187">
        <f>celkové!R51</f>
        <v>80</v>
      </c>
      <c r="S51" s="188" t="str">
        <f>celkové!S51</f>
        <v>M</v>
      </c>
    </row>
    <row r="52" spans="1:19" ht="20.100000000000001" customHeight="1">
      <c r="A52" s="12" t="s">
        <v>284</v>
      </c>
      <c r="B52" s="183" t="str">
        <f>celkové!B52</f>
        <v>Schambergr</v>
      </c>
      <c r="C52" s="183" t="str">
        <f>celkové!C52</f>
        <v>Ladislav</v>
      </c>
      <c r="D52" s="184">
        <f>celkové!D52</f>
        <v>105</v>
      </c>
      <c r="E52" s="63">
        <f>celkové!E52</f>
        <v>81</v>
      </c>
      <c r="F52" s="32">
        <f t="shared" si="0"/>
        <v>-3.6666666666666665</v>
      </c>
      <c r="G52" s="185">
        <f>celkové!G52</f>
        <v>46</v>
      </c>
      <c r="H52" s="39" t="s">
        <v>10</v>
      </c>
      <c r="I52" s="186">
        <f>celkové!I52</f>
        <v>25</v>
      </c>
      <c r="J52" s="41" t="s">
        <v>11</v>
      </c>
      <c r="K52" s="63">
        <f>celkové!K52</f>
        <v>0</v>
      </c>
      <c r="L52" s="65">
        <f>celkové!L52</f>
        <v>2</v>
      </c>
      <c r="M52" s="10">
        <f t="shared" si="1"/>
        <v>2</v>
      </c>
      <c r="N52" s="65">
        <f>celkové!N52</f>
        <v>0</v>
      </c>
      <c r="O52" s="65">
        <f>celkové!O52</f>
        <v>-2</v>
      </c>
      <c r="P52" s="65">
        <f>celkové!P52</f>
        <v>0</v>
      </c>
      <c r="Q52" s="140">
        <f t="shared" si="2"/>
        <v>42.75</v>
      </c>
      <c r="R52" s="187">
        <f>celkové!R52</f>
        <v>0</v>
      </c>
      <c r="S52" s="188" t="str">
        <f>celkové!S52</f>
        <v>M</v>
      </c>
    </row>
    <row r="53" spans="1:19" s="117" customFormat="1" ht="20.100000000000001" customHeight="1">
      <c r="A53" s="12" t="s">
        <v>285</v>
      </c>
      <c r="B53" s="183" t="str">
        <f>celkové!B53</f>
        <v>Stránský</v>
      </c>
      <c r="C53" s="183" t="str">
        <f>celkové!C53</f>
        <v>Petr</v>
      </c>
      <c r="D53" s="184">
        <f>celkové!D53</f>
        <v>5</v>
      </c>
      <c r="E53" s="63">
        <f>celkové!E53</f>
        <v>91</v>
      </c>
      <c r="F53" s="32">
        <f t="shared" si="0"/>
        <v>-7</v>
      </c>
      <c r="G53" s="185">
        <f>celkové!G53</f>
        <v>49</v>
      </c>
      <c r="H53" s="39" t="s">
        <v>10</v>
      </c>
      <c r="I53" s="186">
        <f>celkové!I53</f>
        <v>9</v>
      </c>
      <c r="J53" s="41" t="s">
        <v>11</v>
      </c>
      <c r="K53" s="63">
        <f>celkové!K53</f>
        <v>2</v>
      </c>
      <c r="L53" s="65">
        <f>celkové!L53</f>
        <v>4</v>
      </c>
      <c r="M53" s="10">
        <f t="shared" si="1"/>
        <v>6</v>
      </c>
      <c r="N53" s="65">
        <f>celkové!N53</f>
        <v>0</v>
      </c>
      <c r="O53" s="65">
        <f>celkové!O53</f>
        <v>-2</v>
      </c>
      <c r="P53" s="65">
        <f>celkové!P53</f>
        <v>-3</v>
      </c>
      <c r="Q53" s="140">
        <f t="shared" si="2"/>
        <v>43.15</v>
      </c>
      <c r="R53" s="187">
        <f>celkové!R53</f>
        <v>74</v>
      </c>
      <c r="S53" s="188" t="str">
        <f>celkové!S53</f>
        <v>M</v>
      </c>
    </row>
    <row r="54" spans="1:19" s="117" customFormat="1" ht="20.100000000000001" customHeight="1">
      <c r="A54" s="12" t="s">
        <v>286</v>
      </c>
      <c r="B54" s="183" t="str">
        <f>celkové!B54</f>
        <v>Prokeš</v>
      </c>
      <c r="C54" s="183" t="str">
        <f>celkové!C54</f>
        <v>Martin</v>
      </c>
      <c r="D54" s="184">
        <f>celkové!D54</f>
        <v>53</v>
      </c>
      <c r="E54" s="63">
        <f>celkové!E54</f>
        <v>86</v>
      </c>
      <c r="F54" s="32">
        <f t="shared" si="0"/>
        <v>-5.333333333333333</v>
      </c>
      <c r="G54" s="185">
        <f>celkové!G54</f>
        <v>54</v>
      </c>
      <c r="H54" s="39" t="s">
        <v>10</v>
      </c>
      <c r="I54" s="186">
        <f>celkové!I54</f>
        <v>30</v>
      </c>
      <c r="J54" s="41" t="s">
        <v>11</v>
      </c>
      <c r="K54" s="63">
        <f>celkové!K54</f>
        <v>1</v>
      </c>
      <c r="L54" s="65">
        <f>celkové!L54</f>
        <v>2</v>
      </c>
      <c r="M54" s="10">
        <f t="shared" si="1"/>
        <v>3</v>
      </c>
      <c r="N54" s="65">
        <f>celkové!N54</f>
        <v>0</v>
      </c>
      <c r="O54" s="65">
        <f>celkové!O54</f>
        <v>-2</v>
      </c>
      <c r="P54" s="65">
        <f>celkové!P54</f>
        <v>-7</v>
      </c>
      <c r="Q54" s="140">
        <f t="shared" si="2"/>
        <v>43.166666666666664</v>
      </c>
      <c r="R54" s="187">
        <f>celkové!R54</f>
        <v>87</v>
      </c>
      <c r="S54" s="188" t="str">
        <f>celkové!S54</f>
        <v>M</v>
      </c>
    </row>
    <row r="55" spans="1:19" ht="20.100000000000001" customHeight="1">
      <c r="A55" s="12" t="s">
        <v>287</v>
      </c>
      <c r="B55" s="183" t="str">
        <f>celkové!B55</f>
        <v>Hrstka</v>
      </c>
      <c r="C55" s="183" t="str">
        <f>celkové!C55</f>
        <v>Jiří</v>
      </c>
      <c r="D55" s="184">
        <f>celkové!D55</f>
        <v>135</v>
      </c>
      <c r="E55" s="63">
        <f>celkové!E55</f>
        <v>88</v>
      </c>
      <c r="F55" s="32">
        <f t="shared" si="0"/>
        <v>-6</v>
      </c>
      <c r="G55" s="185">
        <f>celkové!G55</f>
        <v>42</v>
      </c>
      <c r="H55" s="39" t="s">
        <v>10</v>
      </c>
      <c r="I55" s="186">
        <f>celkové!I55</f>
        <v>17</v>
      </c>
      <c r="J55" s="41" t="s">
        <v>11</v>
      </c>
      <c r="K55" s="63">
        <f>celkové!K55</f>
        <v>5</v>
      </c>
      <c r="L55" s="65">
        <f>celkové!L55</f>
        <v>4</v>
      </c>
      <c r="M55" s="10">
        <f t="shared" si="1"/>
        <v>9</v>
      </c>
      <c r="N55" s="65">
        <f>celkové!N55</f>
        <v>0</v>
      </c>
      <c r="O55" s="65">
        <f>celkové!O55</f>
        <v>-2</v>
      </c>
      <c r="P55" s="65">
        <f>celkové!P55</f>
        <v>0</v>
      </c>
      <c r="Q55" s="140">
        <f t="shared" si="2"/>
        <v>43.283333333333331</v>
      </c>
      <c r="R55" s="187">
        <f>celkové!R55</f>
        <v>93</v>
      </c>
      <c r="S55" s="188" t="str">
        <f>celkové!S55</f>
        <v>M</v>
      </c>
    </row>
    <row r="56" spans="1:19" s="102" customFormat="1" ht="20.100000000000001" customHeight="1">
      <c r="A56" s="12" t="s">
        <v>288</v>
      </c>
      <c r="B56" s="183" t="str">
        <f>celkové!B56</f>
        <v>Veselý</v>
      </c>
      <c r="C56" s="183" t="str">
        <f>celkové!C56</f>
        <v>Jiří</v>
      </c>
      <c r="D56" s="184">
        <f>celkové!D56</f>
        <v>148</v>
      </c>
      <c r="E56" s="63">
        <f>celkové!E56</f>
        <v>85</v>
      </c>
      <c r="F56" s="32">
        <f t="shared" si="0"/>
        <v>-5</v>
      </c>
      <c r="G56" s="185">
        <f>celkové!G56</f>
        <v>47</v>
      </c>
      <c r="H56" s="39" t="s">
        <v>10</v>
      </c>
      <c r="I56" s="186">
        <f>celkové!I56</f>
        <v>23</v>
      </c>
      <c r="J56" s="41" t="s">
        <v>11</v>
      </c>
      <c r="K56" s="63">
        <f>celkové!K56</f>
        <v>2</v>
      </c>
      <c r="L56" s="65">
        <f>celkové!L56</f>
        <v>4</v>
      </c>
      <c r="M56" s="10">
        <f t="shared" si="1"/>
        <v>6</v>
      </c>
      <c r="N56" s="65">
        <f>celkové!N56</f>
        <v>0</v>
      </c>
      <c r="O56" s="65">
        <f>celkové!O56</f>
        <v>-2</v>
      </c>
      <c r="P56" s="65">
        <f>celkové!P56</f>
        <v>-3</v>
      </c>
      <c r="Q56" s="140">
        <f t="shared" si="2"/>
        <v>43.383333333333333</v>
      </c>
      <c r="R56" s="187">
        <f>celkové!R56</f>
        <v>79</v>
      </c>
      <c r="S56" s="188" t="str">
        <f>celkové!S56</f>
        <v>M</v>
      </c>
    </row>
    <row r="57" spans="1:19" s="117" customFormat="1" ht="20.100000000000001" customHeight="1">
      <c r="A57" s="12" t="s">
        <v>289</v>
      </c>
      <c r="B57" s="183" t="str">
        <f>celkové!B57</f>
        <v>Kutílek</v>
      </c>
      <c r="C57" s="183" t="str">
        <f>celkové!C57</f>
        <v>Ondra</v>
      </c>
      <c r="D57" s="184">
        <f>celkové!D57</f>
        <v>136</v>
      </c>
      <c r="E57" s="63">
        <f>celkové!E57</f>
        <v>67</v>
      </c>
      <c r="F57" s="32">
        <f t="shared" si="0"/>
        <v>1</v>
      </c>
      <c r="G57" s="185">
        <f>celkové!G57</f>
        <v>40</v>
      </c>
      <c r="H57" s="39" t="s">
        <v>10</v>
      </c>
      <c r="I57" s="186">
        <f>celkové!I57</f>
        <v>45</v>
      </c>
      <c r="J57" s="41" t="s">
        <v>11</v>
      </c>
      <c r="K57" s="63">
        <f>celkové!K57</f>
        <v>2</v>
      </c>
      <c r="L57" s="65">
        <f>celkové!L57</f>
        <v>2</v>
      </c>
      <c r="M57" s="10">
        <f t="shared" si="1"/>
        <v>4</v>
      </c>
      <c r="N57" s="65">
        <f>celkové!N57</f>
        <v>0</v>
      </c>
      <c r="O57" s="65">
        <f>celkové!O57</f>
        <v>-2</v>
      </c>
      <c r="P57" s="65">
        <f>celkové!P57</f>
        <v>0</v>
      </c>
      <c r="Q57" s="140">
        <f t="shared" si="2"/>
        <v>43.75</v>
      </c>
      <c r="R57" s="187">
        <f>celkové!R57</f>
        <v>89</v>
      </c>
      <c r="S57" s="188" t="str">
        <f>celkové!S57</f>
        <v>M</v>
      </c>
    </row>
    <row r="58" spans="1:19" ht="20.100000000000001" customHeight="1">
      <c r="A58" s="12" t="s">
        <v>290</v>
      </c>
      <c r="B58" s="183" t="str">
        <f>celkové!B58</f>
        <v>Bím</v>
      </c>
      <c r="C58" s="183" t="str">
        <f>celkové!C58</f>
        <v>Miroslav</v>
      </c>
      <c r="D58" s="184">
        <f>celkové!D58</f>
        <v>121</v>
      </c>
      <c r="E58" s="63">
        <f>celkové!E58</f>
        <v>86</v>
      </c>
      <c r="F58" s="32">
        <f t="shared" si="0"/>
        <v>-5.333333333333333</v>
      </c>
      <c r="G58" s="185">
        <f>celkové!G58</f>
        <v>50</v>
      </c>
      <c r="H58" s="39" t="s">
        <v>10</v>
      </c>
      <c r="I58" s="186">
        <f>celkové!I58</f>
        <v>8</v>
      </c>
      <c r="J58" s="41" t="s">
        <v>11</v>
      </c>
      <c r="K58" s="63">
        <f>celkové!K58</f>
        <v>3</v>
      </c>
      <c r="L58" s="65">
        <f>celkové!L58</f>
        <v>1</v>
      </c>
      <c r="M58" s="10">
        <f t="shared" si="1"/>
        <v>4</v>
      </c>
      <c r="N58" s="65">
        <f>celkové!N58</f>
        <v>0</v>
      </c>
      <c r="O58" s="65">
        <f>celkové!O58</f>
        <v>-2</v>
      </c>
      <c r="P58" s="65">
        <f>celkové!P58</f>
        <v>-3</v>
      </c>
      <c r="Q58" s="140">
        <f t="shared" si="2"/>
        <v>43.8</v>
      </c>
      <c r="R58" s="187">
        <f>celkové!R58</f>
        <v>93</v>
      </c>
      <c r="S58" s="188" t="str">
        <f>celkové!S58</f>
        <v>M</v>
      </c>
    </row>
    <row r="59" spans="1:19" ht="20.100000000000001" customHeight="1">
      <c r="A59" s="12" t="s">
        <v>291</v>
      </c>
      <c r="B59" s="183" t="str">
        <f>celkové!B59</f>
        <v>Fišera</v>
      </c>
      <c r="C59" s="183" t="str">
        <f>celkové!C59</f>
        <v>Jiří</v>
      </c>
      <c r="D59" s="184">
        <f>celkové!D59</f>
        <v>3</v>
      </c>
      <c r="E59" s="63">
        <f>celkové!E59</f>
        <v>71</v>
      </c>
      <c r="F59" s="32">
        <f t="shared" si="0"/>
        <v>-0.33333333333333331</v>
      </c>
      <c r="G59" s="185">
        <f>celkové!G59</f>
        <v>49</v>
      </c>
      <c r="H59" s="39" t="s">
        <v>10</v>
      </c>
      <c r="I59" s="186">
        <f>celkové!I59</f>
        <v>9</v>
      </c>
      <c r="J59" s="41" t="s">
        <v>11</v>
      </c>
      <c r="K59" s="63">
        <f>celkové!K59</f>
        <v>0</v>
      </c>
      <c r="L59" s="65">
        <f>celkové!L59</f>
        <v>0</v>
      </c>
      <c r="M59" s="10">
        <f t="shared" si="1"/>
        <v>0</v>
      </c>
      <c r="N59" s="65">
        <f>celkové!N59</f>
        <v>0</v>
      </c>
      <c r="O59" s="65">
        <f>celkové!O59</f>
        <v>-2</v>
      </c>
      <c r="P59" s="65">
        <f>celkové!P59</f>
        <v>-3</v>
      </c>
      <c r="Q59" s="140">
        <f t="shared" si="2"/>
        <v>43.816666666666663</v>
      </c>
      <c r="R59" s="187">
        <f>celkové!R59</f>
        <v>77</v>
      </c>
      <c r="S59" s="188" t="str">
        <f>celkové!S59</f>
        <v>M</v>
      </c>
    </row>
    <row r="60" spans="1:19" ht="20.100000000000001" customHeight="1">
      <c r="A60" s="12" t="s">
        <v>292</v>
      </c>
      <c r="B60" s="183" t="str">
        <f>celkové!B60</f>
        <v>Hunčovský</v>
      </c>
      <c r="C60" s="183" t="str">
        <f>celkové!C60</f>
        <v>Martin</v>
      </c>
      <c r="D60" s="184">
        <f>celkové!D60</f>
        <v>50</v>
      </c>
      <c r="E60" s="63">
        <f>celkové!E60</f>
        <v>92</v>
      </c>
      <c r="F60" s="32">
        <f t="shared" si="0"/>
        <v>-7.333333333333333</v>
      </c>
      <c r="G60" s="185">
        <f>celkové!G60</f>
        <v>52</v>
      </c>
      <c r="H60" s="39" t="s">
        <v>10</v>
      </c>
      <c r="I60" s="186">
        <f>celkové!I60</f>
        <v>37</v>
      </c>
      <c r="J60" s="41" t="s">
        <v>11</v>
      </c>
      <c r="K60" s="63">
        <f>celkové!K60</f>
        <v>2</v>
      </c>
      <c r="L60" s="65">
        <f>celkové!L60</f>
        <v>2</v>
      </c>
      <c r="M60" s="10">
        <f t="shared" si="1"/>
        <v>4</v>
      </c>
      <c r="N60" s="65">
        <f>celkové!N60</f>
        <v>0</v>
      </c>
      <c r="O60" s="65">
        <f>celkové!O60</f>
        <v>-2</v>
      </c>
      <c r="P60" s="65">
        <f>celkové!P60</f>
        <v>-3</v>
      </c>
      <c r="Q60" s="140">
        <f t="shared" si="2"/>
        <v>44.283333333333331</v>
      </c>
      <c r="R60" s="187">
        <f>celkové!R60</f>
        <v>64</v>
      </c>
      <c r="S60" s="188" t="str">
        <f>celkové!S60</f>
        <v>M</v>
      </c>
    </row>
    <row r="61" spans="1:19" ht="20.100000000000001" customHeight="1">
      <c r="A61" s="12" t="s">
        <v>293</v>
      </c>
      <c r="B61" s="183" t="str">
        <f>celkové!B61</f>
        <v>Jeřábek</v>
      </c>
      <c r="C61" s="183" t="str">
        <f>celkové!C61</f>
        <v>Pavel</v>
      </c>
      <c r="D61" s="184">
        <f>celkové!D61</f>
        <v>137</v>
      </c>
      <c r="E61" s="63">
        <f>celkové!E61</f>
        <v>88</v>
      </c>
      <c r="F61" s="32">
        <f t="shared" si="0"/>
        <v>-6</v>
      </c>
      <c r="G61" s="185">
        <f>celkové!G61</f>
        <v>48</v>
      </c>
      <c r="H61" s="39" t="s">
        <v>10</v>
      </c>
      <c r="I61" s="186">
        <f>celkové!I61</f>
        <v>25</v>
      </c>
      <c r="J61" s="41" t="s">
        <v>11</v>
      </c>
      <c r="K61" s="63">
        <f>celkové!K61</f>
        <v>5</v>
      </c>
      <c r="L61" s="65">
        <f>celkové!L61</f>
        <v>2</v>
      </c>
      <c r="M61" s="10">
        <f t="shared" si="1"/>
        <v>7</v>
      </c>
      <c r="N61" s="65">
        <f>celkové!N61</f>
        <v>0</v>
      </c>
      <c r="O61" s="65">
        <f>celkové!O61</f>
        <v>-2</v>
      </c>
      <c r="P61" s="65">
        <f>celkové!P61</f>
        <v>-3</v>
      </c>
      <c r="Q61" s="140">
        <f t="shared" si="2"/>
        <v>44.416666666666664</v>
      </c>
      <c r="R61" s="187">
        <f>celkové!R61</f>
        <v>92</v>
      </c>
      <c r="S61" s="188" t="str">
        <f>celkové!S61</f>
        <v>M</v>
      </c>
    </row>
    <row r="62" spans="1:19" ht="20.100000000000001" customHeight="1">
      <c r="A62" s="12" t="s">
        <v>294</v>
      </c>
      <c r="B62" s="183" t="str">
        <f>celkové!B62</f>
        <v>Hrnčíř</v>
      </c>
      <c r="C62" s="183" t="str">
        <f>celkové!C62</f>
        <v>Petr</v>
      </c>
      <c r="D62" s="184">
        <f>celkové!D62</f>
        <v>140</v>
      </c>
      <c r="E62" s="63">
        <f>celkové!E62</f>
        <v>78</v>
      </c>
      <c r="F62" s="32">
        <f t="shared" si="0"/>
        <v>-2.6666666666666665</v>
      </c>
      <c r="G62" s="185">
        <f>celkové!G62</f>
        <v>44</v>
      </c>
      <c r="H62" s="39" t="s">
        <v>10</v>
      </c>
      <c r="I62" s="186">
        <f>celkové!I62</f>
        <v>53</v>
      </c>
      <c r="J62" s="41" t="s">
        <v>11</v>
      </c>
      <c r="K62" s="63">
        <f>celkové!K62</f>
        <v>2</v>
      </c>
      <c r="L62" s="65">
        <f>celkové!L62</f>
        <v>1</v>
      </c>
      <c r="M62" s="10">
        <f t="shared" si="1"/>
        <v>3</v>
      </c>
      <c r="N62" s="65">
        <f>celkové!N62</f>
        <v>0</v>
      </c>
      <c r="O62" s="65">
        <f>celkové!O62</f>
        <v>0</v>
      </c>
      <c r="P62" s="65">
        <f>celkové!P62</f>
        <v>0</v>
      </c>
      <c r="Q62" s="140">
        <f t="shared" si="2"/>
        <v>45.216666666666669</v>
      </c>
      <c r="R62" s="187">
        <f>celkové!R62</f>
        <v>93</v>
      </c>
      <c r="S62" s="188" t="str">
        <f>celkové!S62</f>
        <v>M</v>
      </c>
    </row>
    <row r="63" spans="1:19" s="117" customFormat="1" ht="20.100000000000001" customHeight="1">
      <c r="A63" s="12" t="s">
        <v>295</v>
      </c>
      <c r="B63" s="183" t="str">
        <f>celkové!B63</f>
        <v>Kočí</v>
      </c>
      <c r="C63" s="183" t="str">
        <f>celkové!C63</f>
        <v>Michal</v>
      </c>
      <c r="D63" s="184">
        <f>celkové!D63</f>
        <v>19</v>
      </c>
      <c r="E63" s="63">
        <f>celkové!E63</f>
        <v>81</v>
      </c>
      <c r="F63" s="32">
        <f t="shared" si="0"/>
        <v>-3.6666666666666665</v>
      </c>
      <c r="G63" s="185">
        <f>celkové!G63</f>
        <v>47</v>
      </c>
      <c r="H63" s="39" t="s">
        <v>10</v>
      </c>
      <c r="I63" s="186">
        <f>celkové!I63</f>
        <v>16</v>
      </c>
      <c r="J63" s="41" t="s">
        <v>11</v>
      </c>
      <c r="K63" s="63">
        <f>celkové!K63</f>
        <v>5</v>
      </c>
      <c r="L63" s="65">
        <f>celkové!L63</f>
        <v>2</v>
      </c>
      <c r="M63" s="10">
        <f t="shared" si="1"/>
        <v>7</v>
      </c>
      <c r="N63" s="65">
        <f>celkové!N63</f>
        <v>0</v>
      </c>
      <c r="O63" s="65">
        <f>celkové!O63</f>
        <v>-2</v>
      </c>
      <c r="P63" s="65">
        <f>celkové!P63</f>
        <v>-3</v>
      </c>
      <c r="Q63" s="140">
        <f t="shared" si="2"/>
        <v>45.6</v>
      </c>
      <c r="R63" s="187">
        <f>celkové!R63</f>
        <v>88</v>
      </c>
      <c r="S63" s="188" t="str">
        <f>celkové!S63</f>
        <v>M</v>
      </c>
    </row>
    <row r="64" spans="1:19" ht="20.100000000000001" customHeight="1">
      <c r="A64" s="12" t="s">
        <v>296</v>
      </c>
      <c r="B64" s="183" t="str">
        <f>celkové!B65</f>
        <v>Kratochvíl</v>
      </c>
      <c r="C64" s="183" t="str">
        <f>celkové!C65</f>
        <v>Tomáš</v>
      </c>
      <c r="D64" s="184">
        <f>celkové!D65</f>
        <v>108</v>
      </c>
      <c r="E64" s="63">
        <f>celkové!E65</f>
        <v>78</v>
      </c>
      <c r="F64" s="32">
        <f t="shared" si="0"/>
        <v>-2.6666666666666665</v>
      </c>
      <c r="G64" s="185">
        <f>celkové!G65</f>
        <v>45</v>
      </c>
      <c r="H64" s="39" t="s">
        <v>10</v>
      </c>
      <c r="I64" s="186">
        <f>celkové!I65</f>
        <v>32</v>
      </c>
      <c r="J64" s="41" t="s">
        <v>11</v>
      </c>
      <c r="K64" s="63">
        <f>celkové!K65</f>
        <v>4</v>
      </c>
      <c r="L64" s="65">
        <f>celkové!L65</f>
        <v>5</v>
      </c>
      <c r="M64" s="10">
        <f t="shared" si="1"/>
        <v>9</v>
      </c>
      <c r="N64" s="65">
        <f>celkové!N65</f>
        <v>0</v>
      </c>
      <c r="O64" s="65">
        <f>celkové!O65</f>
        <v>-2</v>
      </c>
      <c r="P64" s="65">
        <f>celkové!P65</f>
        <v>-3</v>
      </c>
      <c r="Q64" s="140">
        <f t="shared" si="2"/>
        <v>46.866666666666667</v>
      </c>
      <c r="R64" s="187">
        <f>celkové!R65</f>
        <v>88</v>
      </c>
      <c r="S64" s="188" t="str">
        <f>celkové!S65</f>
        <v>M</v>
      </c>
    </row>
    <row r="65" spans="1:19" ht="20.100000000000001" customHeight="1">
      <c r="A65" s="12" t="s">
        <v>297</v>
      </c>
      <c r="B65" s="183" t="str">
        <f>celkové!B66</f>
        <v>Hausman</v>
      </c>
      <c r="C65" s="183" t="str">
        <f>celkové!C66</f>
        <v>Martin</v>
      </c>
      <c r="D65" s="184">
        <f>celkové!D66</f>
        <v>44</v>
      </c>
      <c r="E65" s="63">
        <f>celkové!E66</f>
        <v>85</v>
      </c>
      <c r="F65" s="32">
        <f t="shared" ref="F65:F86" si="3">SUM(E65-70)*-20/60</f>
        <v>-5</v>
      </c>
      <c r="G65" s="185">
        <f>celkové!G66</f>
        <v>46</v>
      </c>
      <c r="H65" s="39" t="s">
        <v>10</v>
      </c>
      <c r="I65" s="186">
        <f>celkové!I66</f>
        <v>30</v>
      </c>
      <c r="J65" s="41" t="s">
        <v>11</v>
      </c>
      <c r="K65" s="63">
        <f>celkové!K66</f>
        <v>4</v>
      </c>
      <c r="L65" s="65">
        <f>celkové!L66</f>
        <v>4</v>
      </c>
      <c r="M65" s="10">
        <f t="shared" ref="M65:M86" si="4">SUM(K65+L65)</f>
        <v>8</v>
      </c>
      <c r="N65" s="65">
        <f>celkové!N66</f>
        <v>0</v>
      </c>
      <c r="O65" s="65">
        <f>celkové!O66</f>
        <v>-2</v>
      </c>
      <c r="P65" s="65">
        <f>celkové!P66</f>
        <v>0</v>
      </c>
      <c r="Q65" s="140">
        <f t="shared" ref="Q65:Q86" si="5">SUM(F65+G65+I65/60+M65+N65+O65+P65)</f>
        <v>47.5</v>
      </c>
      <c r="R65" s="187">
        <f>celkové!R66</f>
        <v>62</v>
      </c>
      <c r="S65" s="188" t="str">
        <f>celkové!S66</f>
        <v>M</v>
      </c>
    </row>
    <row r="66" spans="1:19" s="117" customFormat="1" ht="20.100000000000001" customHeight="1">
      <c r="A66" s="12" t="s">
        <v>298</v>
      </c>
      <c r="B66" s="183" t="str">
        <f>celkové!B67</f>
        <v>Šmíd</v>
      </c>
      <c r="C66" s="183" t="str">
        <f>celkové!C67</f>
        <v>Eduard</v>
      </c>
      <c r="D66" s="184">
        <f>celkové!D67</f>
        <v>48</v>
      </c>
      <c r="E66" s="63">
        <f>celkové!E67</f>
        <v>82</v>
      </c>
      <c r="F66" s="32">
        <f t="shared" si="3"/>
        <v>-4</v>
      </c>
      <c r="G66" s="185">
        <f>celkové!G67</f>
        <v>54</v>
      </c>
      <c r="H66" s="39" t="s">
        <v>10</v>
      </c>
      <c r="I66" s="186">
        <f>celkové!I67</f>
        <v>48</v>
      </c>
      <c r="J66" s="41" t="s">
        <v>11</v>
      </c>
      <c r="K66" s="63">
        <f>celkové!K67</f>
        <v>2</v>
      </c>
      <c r="L66" s="65">
        <f>celkové!L67</f>
        <v>0</v>
      </c>
      <c r="M66" s="10">
        <f t="shared" si="4"/>
        <v>2</v>
      </c>
      <c r="N66" s="65">
        <f>celkové!N67</f>
        <v>0</v>
      </c>
      <c r="O66" s="65">
        <f>celkové!O67</f>
        <v>-2</v>
      </c>
      <c r="P66" s="65">
        <f>celkové!P67</f>
        <v>-3</v>
      </c>
      <c r="Q66" s="140">
        <f t="shared" si="5"/>
        <v>47.8</v>
      </c>
      <c r="R66" s="187">
        <f>celkové!R67</f>
        <v>63</v>
      </c>
      <c r="S66" s="188" t="str">
        <f>celkové!S67</f>
        <v>M</v>
      </c>
    </row>
    <row r="67" spans="1:19" s="117" customFormat="1" ht="20.100000000000001" customHeight="1">
      <c r="A67" s="12" t="s">
        <v>299</v>
      </c>
      <c r="B67" s="183" t="str">
        <f>celkové!B69</f>
        <v>Unger</v>
      </c>
      <c r="C67" s="183" t="str">
        <f>celkové!C69</f>
        <v>Dušan</v>
      </c>
      <c r="D67" s="184">
        <f>celkové!D69</f>
        <v>98</v>
      </c>
      <c r="E67" s="63">
        <f>celkové!E69</f>
        <v>104</v>
      </c>
      <c r="F67" s="32">
        <f t="shared" si="3"/>
        <v>-11.333333333333334</v>
      </c>
      <c r="G67" s="185">
        <f>celkové!G69</f>
        <v>63</v>
      </c>
      <c r="H67" s="39" t="s">
        <v>10</v>
      </c>
      <c r="I67" s="186">
        <f>celkové!I69</f>
        <v>48</v>
      </c>
      <c r="J67" s="41" t="s">
        <v>11</v>
      </c>
      <c r="K67" s="63">
        <f>celkové!K69</f>
        <v>4</v>
      </c>
      <c r="L67" s="65">
        <f>celkové!L69</f>
        <v>1</v>
      </c>
      <c r="M67" s="10">
        <f t="shared" si="4"/>
        <v>5</v>
      </c>
      <c r="N67" s="65">
        <f>celkové!N69</f>
        <v>0</v>
      </c>
      <c r="O67" s="65">
        <f>celkové!O69</f>
        <v>-2</v>
      </c>
      <c r="P67" s="65">
        <f>celkové!P69</f>
        <v>-7</v>
      </c>
      <c r="Q67" s="140">
        <f t="shared" si="5"/>
        <v>48.466666666666661</v>
      </c>
      <c r="R67" s="187">
        <f>celkové!R69</f>
        <v>0</v>
      </c>
      <c r="S67" s="188" t="str">
        <f>celkové!S69</f>
        <v>M</v>
      </c>
    </row>
    <row r="68" spans="1:19" s="117" customFormat="1" ht="20.100000000000001" customHeight="1">
      <c r="A68" s="12" t="s">
        <v>300</v>
      </c>
      <c r="B68" s="183" t="str">
        <f>celkové!B70</f>
        <v>Kurc</v>
      </c>
      <c r="C68" s="183" t="str">
        <f>celkové!C70</f>
        <v>Antonín</v>
      </c>
      <c r="D68" s="184">
        <f>celkové!D70</f>
        <v>78</v>
      </c>
      <c r="E68" s="63">
        <f>celkové!E70</f>
        <v>88</v>
      </c>
      <c r="F68" s="32">
        <f t="shared" si="3"/>
        <v>-6</v>
      </c>
      <c r="G68" s="185">
        <f>celkové!G70</f>
        <v>58</v>
      </c>
      <c r="H68" s="39" t="s">
        <v>10</v>
      </c>
      <c r="I68" s="186">
        <f>celkové!I70</f>
        <v>53</v>
      </c>
      <c r="J68" s="41" t="s">
        <v>11</v>
      </c>
      <c r="K68" s="63">
        <f>celkové!K70</f>
        <v>1</v>
      </c>
      <c r="L68" s="65">
        <f>celkové!L70</f>
        <v>0</v>
      </c>
      <c r="M68" s="10">
        <f t="shared" si="4"/>
        <v>1</v>
      </c>
      <c r="N68" s="65">
        <f>celkové!N70</f>
        <v>0</v>
      </c>
      <c r="O68" s="65">
        <f>celkové!O70</f>
        <v>-2</v>
      </c>
      <c r="P68" s="65">
        <f>celkové!P70</f>
        <v>-3</v>
      </c>
      <c r="Q68" s="140">
        <f t="shared" si="5"/>
        <v>48.883333333333333</v>
      </c>
      <c r="R68" s="187">
        <f>celkové!R70</f>
        <v>72</v>
      </c>
      <c r="S68" s="188" t="str">
        <f>celkové!S70</f>
        <v>M</v>
      </c>
    </row>
    <row r="69" spans="1:19" s="117" customFormat="1" ht="20.100000000000001" customHeight="1">
      <c r="A69" s="12" t="s">
        <v>301</v>
      </c>
      <c r="B69" s="183" t="str">
        <f>celkové!B71</f>
        <v>Valín</v>
      </c>
      <c r="C69" s="183" t="str">
        <f>celkové!C71</f>
        <v>Alois</v>
      </c>
      <c r="D69" s="184">
        <f>celkové!D71</f>
        <v>39</v>
      </c>
      <c r="E69" s="63">
        <f>celkové!E71</f>
        <v>102</v>
      </c>
      <c r="F69" s="32">
        <f t="shared" si="3"/>
        <v>-10.666666666666666</v>
      </c>
      <c r="G69" s="185">
        <f>celkové!G71</f>
        <v>60</v>
      </c>
      <c r="H69" s="39" t="s">
        <v>10</v>
      </c>
      <c r="I69" s="186">
        <f>celkové!I71</f>
        <v>20</v>
      </c>
      <c r="J69" s="41" t="s">
        <v>11</v>
      </c>
      <c r="K69" s="63">
        <f>celkové!K71</f>
        <v>3</v>
      </c>
      <c r="L69" s="65">
        <f>celkové!L71</f>
        <v>2</v>
      </c>
      <c r="M69" s="10">
        <f t="shared" si="4"/>
        <v>5</v>
      </c>
      <c r="N69" s="65">
        <f>celkové!N71</f>
        <v>0</v>
      </c>
      <c r="O69" s="65">
        <f>celkové!O71</f>
        <v>-2</v>
      </c>
      <c r="P69" s="65">
        <f>celkové!P71</f>
        <v>-3</v>
      </c>
      <c r="Q69" s="140">
        <f t="shared" si="5"/>
        <v>49.666666666666671</v>
      </c>
      <c r="R69" s="187">
        <f>celkové!R71</f>
        <v>58</v>
      </c>
      <c r="S69" s="188" t="str">
        <f>celkové!S71</f>
        <v>M</v>
      </c>
    </row>
    <row r="70" spans="1:19" s="117" customFormat="1" ht="20.100000000000001" customHeight="1">
      <c r="A70" s="12" t="s">
        <v>302</v>
      </c>
      <c r="B70" s="183" t="str">
        <f>celkové!B72</f>
        <v>Rechcígel</v>
      </c>
      <c r="C70" s="183" t="str">
        <f>celkové!C72</f>
        <v>Marek</v>
      </c>
      <c r="D70" s="184">
        <f>celkové!D72</f>
        <v>133</v>
      </c>
      <c r="E70" s="63">
        <f>celkové!E72</f>
        <v>80</v>
      </c>
      <c r="F70" s="32">
        <f t="shared" si="3"/>
        <v>-3.3333333333333335</v>
      </c>
      <c r="G70" s="185">
        <f>celkové!G72</f>
        <v>51</v>
      </c>
      <c r="H70" s="39" t="s">
        <v>10</v>
      </c>
      <c r="I70" s="186">
        <f>celkové!I72</f>
        <v>46</v>
      </c>
      <c r="J70" s="41" t="s">
        <v>11</v>
      </c>
      <c r="K70" s="63">
        <f>celkové!K72</f>
        <v>2</v>
      </c>
      <c r="L70" s="65">
        <f>celkové!L72</f>
        <v>5</v>
      </c>
      <c r="M70" s="10">
        <f t="shared" si="4"/>
        <v>7</v>
      </c>
      <c r="N70" s="65">
        <f>celkové!N72</f>
        <v>0</v>
      </c>
      <c r="O70" s="65">
        <f>celkové!O72</f>
        <v>-2</v>
      </c>
      <c r="P70" s="65">
        <f>celkové!P72</f>
        <v>-3</v>
      </c>
      <c r="Q70" s="140">
        <f t="shared" si="5"/>
        <v>50.43333333333333</v>
      </c>
      <c r="R70" s="187">
        <f>celkové!R72</f>
        <v>93</v>
      </c>
      <c r="S70" s="188" t="str">
        <f>celkové!S72</f>
        <v>M</v>
      </c>
    </row>
    <row r="71" spans="1:19" s="117" customFormat="1" ht="20.100000000000001" customHeight="1">
      <c r="A71" s="12" t="s">
        <v>303</v>
      </c>
      <c r="B71" s="183" t="str">
        <f>celkové!B73</f>
        <v>Fojt</v>
      </c>
      <c r="C71" s="183" t="str">
        <f>celkové!C73</f>
        <v>Jan</v>
      </c>
      <c r="D71" s="184">
        <f>celkové!D73</f>
        <v>43</v>
      </c>
      <c r="E71" s="63">
        <f>celkové!E73</f>
        <v>75</v>
      </c>
      <c r="F71" s="32">
        <f t="shared" si="3"/>
        <v>-1.6666666666666667</v>
      </c>
      <c r="G71" s="185">
        <f>celkové!G73</f>
        <v>48</v>
      </c>
      <c r="H71" s="39" t="s">
        <v>10</v>
      </c>
      <c r="I71" s="186">
        <f>celkové!I73</f>
        <v>40</v>
      </c>
      <c r="J71" s="41" t="s">
        <v>11</v>
      </c>
      <c r="K71" s="63">
        <f>celkové!K73</f>
        <v>4</v>
      </c>
      <c r="L71" s="65">
        <f>celkové!L73</f>
        <v>5</v>
      </c>
      <c r="M71" s="10">
        <f t="shared" si="4"/>
        <v>9</v>
      </c>
      <c r="N71" s="65">
        <f>celkové!N73</f>
        <v>0</v>
      </c>
      <c r="O71" s="65">
        <f>celkové!O73</f>
        <v>-2</v>
      </c>
      <c r="P71" s="65">
        <f>celkové!P73</f>
        <v>-3</v>
      </c>
      <c r="Q71" s="140">
        <f t="shared" si="5"/>
        <v>51</v>
      </c>
      <c r="R71" s="187">
        <f>celkové!R73</f>
        <v>90</v>
      </c>
      <c r="S71" s="188" t="str">
        <f>celkové!S73</f>
        <v>M</v>
      </c>
    </row>
    <row r="72" spans="1:19" s="117" customFormat="1" ht="20.100000000000001" customHeight="1">
      <c r="A72" s="12" t="s">
        <v>304</v>
      </c>
      <c r="B72" s="183" t="str">
        <f>celkové!B74</f>
        <v>Lerch</v>
      </c>
      <c r="C72" s="183" t="str">
        <f>celkové!C74</f>
        <v>Tomáš</v>
      </c>
      <c r="D72" s="184">
        <f>celkové!D74</f>
        <v>18</v>
      </c>
      <c r="E72" s="63">
        <f>celkové!E74</f>
        <v>116</v>
      </c>
      <c r="F72" s="32">
        <f t="shared" si="3"/>
        <v>-15.333333333333334</v>
      </c>
      <c r="G72" s="185">
        <f>celkové!G74</f>
        <v>70</v>
      </c>
      <c r="H72" s="39" t="s">
        <v>10</v>
      </c>
      <c r="I72" s="186">
        <f>celkové!I74</f>
        <v>25</v>
      </c>
      <c r="J72" s="41" t="s">
        <v>11</v>
      </c>
      <c r="K72" s="63">
        <f>celkové!K74</f>
        <v>0</v>
      </c>
      <c r="L72" s="65">
        <f>celkové!L74</f>
        <v>1</v>
      </c>
      <c r="M72" s="10">
        <f t="shared" si="4"/>
        <v>1</v>
      </c>
      <c r="N72" s="65">
        <f>celkové!N74</f>
        <v>0</v>
      </c>
      <c r="O72" s="65">
        <f>celkové!O74</f>
        <v>-2</v>
      </c>
      <c r="P72" s="65">
        <f>celkové!P74</f>
        <v>-3</v>
      </c>
      <c r="Q72" s="140">
        <f t="shared" si="5"/>
        <v>51.083333333333329</v>
      </c>
      <c r="R72" s="187">
        <f>celkové!R74</f>
        <v>75</v>
      </c>
      <c r="S72" s="188" t="str">
        <f>celkové!S74</f>
        <v>M</v>
      </c>
    </row>
    <row r="73" spans="1:19" s="117" customFormat="1" ht="20.100000000000001" customHeight="1">
      <c r="A73" s="12" t="s">
        <v>305</v>
      </c>
      <c r="B73" s="183" t="str">
        <f>celkové!B75</f>
        <v>Mráz</v>
      </c>
      <c r="C73" s="183" t="str">
        <f>celkové!C75</f>
        <v>Jakub</v>
      </c>
      <c r="D73" s="184">
        <f>celkové!D75</f>
        <v>71</v>
      </c>
      <c r="E73" s="63">
        <f>celkové!E75</f>
        <v>80</v>
      </c>
      <c r="F73" s="32">
        <f t="shared" si="3"/>
        <v>-3.3333333333333335</v>
      </c>
      <c r="G73" s="185">
        <f>celkové!G75</f>
        <v>59</v>
      </c>
      <c r="H73" s="39" t="s">
        <v>10</v>
      </c>
      <c r="I73" s="186">
        <f>celkové!I75</f>
        <v>35</v>
      </c>
      <c r="J73" s="41" t="s">
        <v>11</v>
      </c>
      <c r="K73" s="63">
        <f>celkové!K75</f>
        <v>3</v>
      </c>
      <c r="L73" s="65">
        <f>celkové!L75</f>
        <v>1</v>
      </c>
      <c r="M73" s="10">
        <f t="shared" si="4"/>
        <v>4</v>
      </c>
      <c r="N73" s="65">
        <f>celkové!N75</f>
        <v>0</v>
      </c>
      <c r="O73" s="65">
        <f>celkové!O75</f>
        <v>-2</v>
      </c>
      <c r="P73" s="65">
        <f>celkové!P75</f>
        <v>-7</v>
      </c>
      <c r="Q73" s="140">
        <f t="shared" si="5"/>
        <v>51.25</v>
      </c>
      <c r="R73" s="187">
        <f>celkové!R75</f>
        <v>87</v>
      </c>
      <c r="S73" s="188" t="str">
        <f>celkové!S75</f>
        <v>M</v>
      </c>
    </row>
    <row r="74" spans="1:19" s="117" customFormat="1" ht="20.100000000000001" customHeight="1">
      <c r="A74" s="12" t="s">
        <v>306</v>
      </c>
      <c r="B74" s="183" t="str">
        <f>celkové!B76</f>
        <v>Havel</v>
      </c>
      <c r="C74" s="183" t="str">
        <f>celkové!C76</f>
        <v>Roman</v>
      </c>
      <c r="D74" s="184">
        <f>celkové!D76</f>
        <v>26</v>
      </c>
      <c r="E74" s="63">
        <f>celkové!E76</f>
        <v>79</v>
      </c>
      <c r="F74" s="32">
        <f t="shared" si="3"/>
        <v>-3</v>
      </c>
      <c r="G74" s="185">
        <f>celkové!G76</f>
        <v>56</v>
      </c>
      <c r="H74" s="39" t="s">
        <v>10</v>
      </c>
      <c r="I74" s="186">
        <f>celkové!I76</f>
        <v>22</v>
      </c>
      <c r="J74" s="41" t="s">
        <v>11</v>
      </c>
      <c r="K74" s="63">
        <f>celkové!K76</f>
        <v>2</v>
      </c>
      <c r="L74" s="65">
        <f>celkové!L76</f>
        <v>5</v>
      </c>
      <c r="M74" s="10">
        <f t="shared" si="4"/>
        <v>7</v>
      </c>
      <c r="N74" s="65">
        <f>celkové!N76</f>
        <v>0</v>
      </c>
      <c r="O74" s="65">
        <f>celkové!O76</f>
        <v>-2</v>
      </c>
      <c r="P74" s="65">
        <f>celkové!P76</f>
        <v>-7</v>
      </c>
      <c r="Q74" s="140">
        <f t="shared" si="5"/>
        <v>51.366666666666667</v>
      </c>
      <c r="R74" s="187">
        <f>celkové!R76</f>
        <v>86</v>
      </c>
      <c r="S74" s="188" t="str">
        <f>celkové!S76</f>
        <v>M</v>
      </c>
    </row>
    <row r="75" spans="1:19" s="117" customFormat="1" ht="20.100000000000001" customHeight="1">
      <c r="A75" s="12" t="s">
        <v>307</v>
      </c>
      <c r="B75" s="183" t="str">
        <f>celkové!B77</f>
        <v>Weinstein</v>
      </c>
      <c r="C75" s="183" t="str">
        <f>celkové!C77</f>
        <v>Petr</v>
      </c>
      <c r="D75" s="184">
        <f>celkové!D77</f>
        <v>146</v>
      </c>
      <c r="E75" s="63">
        <f>celkové!E77</f>
        <v>105</v>
      </c>
      <c r="F75" s="32">
        <f t="shared" si="3"/>
        <v>-11.666666666666666</v>
      </c>
      <c r="G75" s="185">
        <f>celkové!G77</f>
        <v>56</v>
      </c>
      <c r="H75" s="39" t="s">
        <v>10</v>
      </c>
      <c r="I75" s="186">
        <f>celkové!I77</f>
        <v>41</v>
      </c>
      <c r="J75" s="41" t="s">
        <v>11</v>
      </c>
      <c r="K75" s="63">
        <f>celkové!K77</f>
        <v>4</v>
      </c>
      <c r="L75" s="65">
        <f>celkové!L77</f>
        <v>5</v>
      </c>
      <c r="M75" s="10">
        <f t="shared" si="4"/>
        <v>9</v>
      </c>
      <c r="N75" s="65">
        <f>celkové!N77</f>
        <v>0</v>
      </c>
      <c r="O75" s="65">
        <f>celkové!O77</f>
        <v>-2</v>
      </c>
      <c r="P75" s="65">
        <f>celkové!P77</f>
        <v>0</v>
      </c>
      <c r="Q75" s="140">
        <f t="shared" si="5"/>
        <v>52.016666666666666</v>
      </c>
      <c r="R75" s="187">
        <f>celkové!R77</f>
        <v>47</v>
      </c>
      <c r="S75" s="188" t="str">
        <f>celkové!S77</f>
        <v>M</v>
      </c>
    </row>
    <row r="76" spans="1:19" s="117" customFormat="1" ht="20.100000000000001" customHeight="1">
      <c r="A76" s="12" t="s">
        <v>308</v>
      </c>
      <c r="B76" s="183" t="str">
        <f>celkové!B79</f>
        <v>Truong</v>
      </c>
      <c r="C76" s="183" t="str">
        <f>celkové!C79</f>
        <v>Tomáš</v>
      </c>
      <c r="D76" s="184">
        <f>celkové!D79</f>
        <v>109</v>
      </c>
      <c r="E76" s="63">
        <f>celkové!E79</f>
        <v>68</v>
      </c>
      <c r="F76" s="32">
        <f t="shared" si="3"/>
        <v>0.66666666666666663</v>
      </c>
      <c r="G76" s="185">
        <f>celkové!G79</f>
        <v>53</v>
      </c>
      <c r="H76" s="39" t="s">
        <v>10</v>
      </c>
      <c r="I76" s="186">
        <f>celkové!I79</f>
        <v>58</v>
      </c>
      <c r="J76" s="41" t="s">
        <v>11</v>
      </c>
      <c r="K76" s="63">
        <f>celkové!K79</f>
        <v>4</v>
      </c>
      <c r="L76" s="65">
        <f>celkové!L79</f>
        <v>4</v>
      </c>
      <c r="M76" s="10">
        <f t="shared" si="4"/>
        <v>8</v>
      </c>
      <c r="N76" s="65">
        <f>celkové!N79</f>
        <v>0</v>
      </c>
      <c r="O76" s="65">
        <f>celkové!O79</f>
        <v>-2</v>
      </c>
      <c r="P76" s="65">
        <f>celkové!P79</f>
        <v>-7</v>
      </c>
      <c r="Q76" s="140">
        <f t="shared" si="5"/>
        <v>53.633333333333333</v>
      </c>
      <c r="R76" s="187">
        <f>celkové!R79</f>
        <v>94</v>
      </c>
      <c r="S76" s="188" t="str">
        <f>celkové!S79</f>
        <v>M</v>
      </c>
    </row>
    <row r="77" spans="1:19" s="117" customFormat="1" ht="20.100000000000001" customHeight="1">
      <c r="A77" s="12" t="s">
        <v>309</v>
      </c>
      <c r="B77" s="183" t="str">
        <f>celkové!B80</f>
        <v>Schovánek</v>
      </c>
      <c r="C77" s="183" t="str">
        <f>celkové!C80</f>
        <v>Milan</v>
      </c>
      <c r="D77" s="184">
        <f>celkové!D80</f>
        <v>157</v>
      </c>
      <c r="E77" s="63">
        <f>celkové!E80</f>
        <v>78</v>
      </c>
      <c r="F77" s="32">
        <f t="shared" si="3"/>
        <v>-2.6666666666666665</v>
      </c>
      <c r="G77" s="185">
        <f>celkové!G80</f>
        <v>56</v>
      </c>
      <c r="H77" s="39" t="s">
        <v>10</v>
      </c>
      <c r="I77" s="186">
        <f>celkové!I80</f>
        <v>30</v>
      </c>
      <c r="J77" s="41" t="s">
        <v>11</v>
      </c>
      <c r="K77" s="63">
        <f>celkové!K80</f>
        <v>0</v>
      </c>
      <c r="L77" s="65">
        <f>celkové!L80</f>
        <v>2</v>
      </c>
      <c r="M77" s="10">
        <f t="shared" si="4"/>
        <v>2</v>
      </c>
      <c r="N77" s="65">
        <f>celkové!N80</f>
        <v>0</v>
      </c>
      <c r="O77" s="65">
        <f>celkové!O80</f>
        <v>-2</v>
      </c>
      <c r="P77" s="65">
        <f>celkové!P80</f>
        <v>0</v>
      </c>
      <c r="Q77" s="140">
        <f t="shared" si="5"/>
        <v>53.833333333333336</v>
      </c>
      <c r="R77" s="187">
        <f>celkové!R80</f>
        <v>62</v>
      </c>
      <c r="S77" s="188" t="str">
        <f>celkové!S80</f>
        <v>M</v>
      </c>
    </row>
    <row r="78" spans="1:19" s="117" customFormat="1" ht="20.100000000000001" customHeight="1">
      <c r="A78" s="12" t="s">
        <v>310</v>
      </c>
      <c r="B78" s="183" t="str">
        <f>celkové!B81</f>
        <v>Danda</v>
      </c>
      <c r="C78" s="183" t="str">
        <f>celkové!C81</f>
        <v>Pavel</v>
      </c>
      <c r="D78" s="184">
        <f>celkové!D81</f>
        <v>21</v>
      </c>
      <c r="E78" s="63">
        <f>celkové!E81</f>
        <v>65</v>
      </c>
      <c r="F78" s="32">
        <f t="shared" si="3"/>
        <v>1.6666666666666667</v>
      </c>
      <c r="G78" s="185">
        <f>celkové!G81</f>
        <v>53</v>
      </c>
      <c r="H78" s="39" t="s">
        <v>10</v>
      </c>
      <c r="I78" s="186">
        <f>celkové!I81</f>
        <v>20</v>
      </c>
      <c r="J78" s="41" t="s">
        <v>11</v>
      </c>
      <c r="K78" s="63">
        <f>celkové!K81</f>
        <v>1</v>
      </c>
      <c r="L78" s="65">
        <f>celkové!L81</f>
        <v>3</v>
      </c>
      <c r="M78" s="10">
        <f t="shared" si="4"/>
        <v>4</v>
      </c>
      <c r="N78" s="65">
        <f>celkové!N81</f>
        <v>0</v>
      </c>
      <c r="O78" s="65">
        <f>celkové!O81</f>
        <v>-2</v>
      </c>
      <c r="P78" s="65">
        <f>celkové!P81</f>
        <v>-3</v>
      </c>
      <c r="Q78" s="140">
        <f t="shared" si="5"/>
        <v>54</v>
      </c>
      <c r="R78" s="187">
        <f>celkové!R81</f>
        <v>95</v>
      </c>
      <c r="S78" s="188" t="str">
        <f>celkové!S81</f>
        <v>M</v>
      </c>
    </row>
    <row r="79" spans="1:19" ht="20.100000000000001" customHeight="1">
      <c r="A79" s="12" t="s">
        <v>311</v>
      </c>
      <c r="B79" s="183" t="str">
        <f>celkové!B82</f>
        <v>Zavadil</v>
      </c>
      <c r="C79" s="183" t="str">
        <f>celkové!C82</f>
        <v>Slavomír</v>
      </c>
      <c r="D79" s="184">
        <f>celkové!D82</f>
        <v>110</v>
      </c>
      <c r="E79" s="63">
        <f>celkové!E82</f>
        <v>76</v>
      </c>
      <c r="F79" s="32">
        <f t="shared" si="3"/>
        <v>-2</v>
      </c>
      <c r="G79" s="185">
        <f>celkové!G82</f>
        <v>48</v>
      </c>
      <c r="H79" s="39" t="s">
        <v>10</v>
      </c>
      <c r="I79" s="186">
        <f>celkové!I82</f>
        <v>31</v>
      </c>
      <c r="J79" s="41" t="s">
        <v>11</v>
      </c>
      <c r="K79" s="63">
        <f>celkové!K82</f>
        <v>5</v>
      </c>
      <c r="L79" s="65">
        <f>celkové!L82</f>
        <v>5</v>
      </c>
      <c r="M79" s="10">
        <f t="shared" si="4"/>
        <v>10</v>
      </c>
      <c r="N79" s="65">
        <f>celkové!N82</f>
        <v>0</v>
      </c>
      <c r="O79" s="65">
        <f>celkové!O82</f>
        <v>-2</v>
      </c>
      <c r="P79" s="65">
        <f>celkové!P82</f>
        <v>0</v>
      </c>
      <c r="Q79" s="140">
        <f t="shared" si="5"/>
        <v>54.516666666666666</v>
      </c>
      <c r="R79" s="187">
        <f>celkové!R82</f>
        <v>79</v>
      </c>
      <c r="S79" s="188" t="str">
        <f>celkové!S82</f>
        <v>M</v>
      </c>
    </row>
    <row r="80" spans="1:19" s="117" customFormat="1" ht="20.100000000000001" customHeight="1">
      <c r="A80" s="12" t="s">
        <v>312</v>
      </c>
      <c r="B80" s="183" t="str">
        <f>celkové!B83</f>
        <v>Štrombach</v>
      </c>
      <c r="C80" s="183" t="str">
        <f>celkové!C83</f>
        <v>David</v>
      </c>
      <c r="D80" s="184">
        <f>celkové!D83</f>
        <v>86</v>
      </c>
      <c r="E80" s="63">
        <f>celkové!E83</f>
        <v>71</v>
      </c>
      <c r="F80" s="32">
        <f t="shared" si="3"/>
        <v>-0.33333333333333331</v>
      </c>
      <c r="G80" s="185">
        <f>celkové!G83</f>
        <v>46</v>
      </c>
      <c r="H80" s="39" t="s">
        <v>10</v>
      </c>
      <c r="I80" s="186">
        <f>celkové!I83</f>
        <v>20</v>
      </c>
      <c r="J80" s="41" t="s">
        <v>11</v>
      </c>
      <c r="K80" s="63">
        <f>celkové!K83</f>
        <v>5</v>
      </c>
      <c r="L80" s="65">
        <f>celkové!L83</f>
        <v>4</v>
      </c>
      <c r="M80" s="10">
        <f t="shared" si="4"/>
        <v>9</v>
      </c>
      <c r="N80" s="65">
        <f>celkové!N83</f>
        <v>0</v>
      </c>
      <c r="O80" s="65">
        <f>celkové!O83</f>
        <v>0</v>
      </c>
      <c r="P80" s="65">
        <f>celkové!P83</f>
        <v>0</v>
      </c>
      <c r="Q80" s="140">
        <f t="shared" si="5"/>
        <v>55</v>
      </c>
      <c r="R80" s="187">
        <f>celkové!R83</f>
        <v>96</v>
      </c>
      <c r="S80" s="188" t="str">
        <f>celkové!S83</f>
        <v>M</v>
      </c>
    </row>
    <row r="81" spans="1:19" ht="20.100000000000001" customHeight="1">
      <c r="A81" s="12" t="s">
        <v>313</v>
      </c>
      <c r="B81" s="183" t="str">
        <f>celkové!B84</f>
        <v>Bláha</v>
      </c>
      <c r="C81" s="183" t="str">
        <f>celkové!C84</f>
        <v>David</v>
      </c>
      <c r="D81" s="184">
        <f>celkové!D84</f>
        <v>104</v>
      </c>
      <c r="E81" s="63">
        <f>celkové!E84</f>
        <v>79</v>
      </c>
      <c r="F81" s="32">
        <f t="shared" si="3"/>
        <v>-3</v>
      </c>
      <c r="G81" s="185">
        <f>celkové!G84</f>
        <v>55</v>
      </c>
      <c r="H81" s="39" t="s">
        <v>10</v>
      </c>
      <c r="I81" s="186">
        <f>celkové!I84</f>
        <v>10</v>
      </c>
      <c r="J81" s="41" t="s">
        <v>11</v>
      </c>
      <c r="K81" s="63">
        <f>celkové!K84</f>
        <v>1</v>
      </c>
      <c r="L81" s="65">
        <f>celkové!L84</f>
        <v>5</v>
      </c>
      <c r="M81" s="10">
        <f t="shared" si="4"/>
        <v>6</v>
      </c>
      <c r="N81" s="65">
        <f>celkové!N84</f>
        <v>0</v>
      </c>
      <c r="O81" s="65">
        <f>celkové!O84</f>
        <v>-2</v>
      </c>
      <c r="P81" s="65">
        <f>celkové!P84</f>
        <v>0</v>
      </c>
      <c r="Q81" s="140">
        <f t="shared" si="5"/>
        <v>56.166666666666664</v>
      </c>
      <c r="R81" s="187">
        <f>celkové!R84</f>
        <v>83</v>
      </c>
      <c r="S81" s="188" t="str">
        <f>celkové!S84</f>
        <v>M</v>
      </c>
    </row>
    <row r="82" spans="1:19" ht="20.100000000000001" customHeight="1">
      <c r="A82" s="12" t="s">
        <v>314</v>
      </c>
      <c r="B82" s="183" t="str">
        <f>celkové!B85</f>
        <v>Fidler</v>
      </c>
      <c r="C82" s="183" t="str">
        <f>celkové!C85</f>
        <v>Karel</v>
      </c>
      <c r="D82" s="184">
        <f>celkové!D85</f>
        <v>73</v>
      </c>
      <c r="E82" s="63">
        <f>celkové!E85</f>
        <v>114</v>
      </c>
      <c r="F82" s="32">
        <f t="shared" si="3"/>
        <v>-14.666666666666666</v>
      </c>
      <c r="G82" s="185">
        <f>celkové!G85</f>
        <v>67</v>
      </c>
      <c r="H82" s="39" t="s">
        <v>10</v>
      </c>
      <c r="I82" s="186">
        <f>celkové!I85</f>
        <v>8</v>
      </c>
      <c r="J82" s="41" t="s">
        <v>11</v>
      </c>
      <c r="K82" s="63">
        <f>celkové!K85</f>
        <v>4</v>
      </c>
      <c r="L82" s="65">
        <f>celkové!L85</f>
        <v>4</v>
      </c>
      <c r="M82" s="10">
        <f t="shared" si="4"/>
        <v>8</v>
      </c>
      <c r="N82" s="65">
        <f>celkové!N85</f>
        <v>1</v>
      </c>
      <c r="O82" s="65">
        <f>celkové!O85</f>
        <v>-2</v>
      </c>
      <c r="P82" s="65">
        <f>celkové!P85</f>
        <v>-3</v>
      </c>
      <c r="Q82" s="140">
        <f t="shared" si="5"/>
        <v>56.466666666666669</v>
      </c>
      <c r="R82" s="187">
        <f>celkové!R85</f>
        <v>71</v>
      </c>
      <c r="S82" s="188" t="str">
        <f>celkové!S85</f>
        <v>M</v>
      </c>
    </row>
    <row r="83" spans="1:19" ht="20.100000000000001" customHeight="1">
      <c r="A83" s="12" t="s">
        <v>315</v>
      </c>
      <c r="B83" s="183" t="str">
        <f>celkové!B88</f>
        <v>Řehák</v>
      </c>
      <c r="C83" s="183" t="str">
        <f>celkové!C88</f>
        <v>Tomáš</v>
      </c>
      <c r="D83" s="184">
        <f>celkové!D88</f>
        <v>51</v>
      </c>
      <c r="E83" s="63">
        <f>celkové!E88</f>
        <v>118</v>
      </c>
      <c r="F83" s="32">
        <f t="shared" si="3"/>
        <v>-16</v>
      </c>
      <c r="G83" s="185">
        <f>celkové!G88</f>
        <v>72</v>
      </c>
      <c r="H83" s="39" t="s">
        <v>10</v>
      </c>
      <c r="I83" s="186">
        <f>celkové!I88</f>
        <v>28</v>
      </c>
      <c r="J83" s="41" t="s">
        <v>11</v>
      </c>
      <c r="K83" s="63">
        <f>celkové!K88</f>
        <v>2</v>
      </c>
      <c r="L83" s="65">
        <f>celkové!L88</f>
        <v>3</v>
      </c>
      <c r="M83" s="10">
        <f t="shared" si="4"/>
        <v>5</v>
      </c>
      <c r="N83" s="65">
        <f>celkové!N88</f>
        <v>1</v>
      </c>
      <c r="O83" s="65">
        <f>celkové!O88</f>
        <v>-2</v>
      </c>
      <c r="P83" s="65">
        <f>celkové!P88</f>
        <v>-3</v>
      </c>
      <c r="Q83" s="140">
        <f t="shared" si="5"/>
        <v>57.466666666666669</v>
      </c>
      <c r="R83" s="187">
        <f>celkové!R88</f>
        <v>63</v>
      </c>
      <c r="S83" s="188" t="str">
        <f>celkové!S88</f>
        <v>M</v>
      </c>
    </row>
    <row r="84" spans="1:19" s="102" customFormat="1" ht="19.8" customHeight="1">
      <c r="A84" s="12" t="s">
        <v>316</v>
      </c>
      <c r="B84" s="183" t="str">
        <f>celkové!B92</f>
        <v>Šulc</v>
      </c>
      <c r="C84" s="183" t="str">
        <f>celkové!C92</f>
        <v>Lubomír</v>
      </c>
      <c r="D84" s="184">
        <f>celkové!D92</f>
        <v>115</v>
      </c>
      <c r="E84" s="63">
        <f>celkové!E92</f>
        <v>114</v>
      </c>
      <c r="F84" s="32">
        <f t="shared" si="3"/>
        <v>-14.666666666666666</v>
      </c>
      <c r="G84" s="185">
        <f>celkové!G92</f>
        <v>72</v>
      </c>
      <c r="H84" s="39" t="s">
        <v>10</v>
      </c>
      <c r="I84" s="186">
        <f>celkové!I92</f>
        <v>39</v>
      </c>
      <c r="J84" s="41" t="s">
        <v>11</v>
      </c>
      <c r="K84" s="63">
        <f>celkové!K92</f>
        <v>5</v>
      </c>
      <c r="L84" s="65">
        <f>celkové!L92</f>
        <v>1</v>
      </c>
      <c r="M84" s="10">
        <f t="shared" si="4"/>
        <v>6</v>
      </c>
      <c r="N84" s="65">
        <f>celkové!N92</f>
        <v>0</v>
      </c>
      <c r="O84" s="65">
        <f>celkové!O92</f>
        <v>-2</v>
      </c>
      <c r="P84" s="65">
        <f>celkové!P92</f>
        <v>0</v>
      </c>
      <c r="Q84" s="140">
        <f t="shared" si="5"/>
        <v>61.983333333333334</v>
      </c>
      <c r="R84" s="187">
        <f>celkové!R92</f>
        <v>70</v>
      </c>
      <c r="S84" s="188" t="str">
        <f>celkové!S92</f>
        <v>M</v>
      </c>
    </row>
    <row r="85" spans="1:19" ht="20.100000000000001" customHeight="1">
      <c r="A85" s="12" t="s">
        <v>317</v>
      </c>
      <c r="B85" s="183" t="str">
        <f>celkové!B94</f>
        <v>Urban</v>
      </c>
      <c r="C85" s="183" t="str">
        <f>celkové!C94</f>
        <v>Svatopluk</v>
      </c>
      <c r="D85" s="184">
        <f>celkové!D94</f>
        <v>58</v>
      </c>
      <c r="E85" s="63">
        <f>celkové!E94</f>
        <v>78</v>
      </c>
      <c r="F85" s="32">
        <f t="shared" si="3"/>
        <v>-2.6666666666666665</v>
      </c>
      <c r="G85" s="185">
        <f>celkové!G94</f>
        <v>69</v>
      </c>
      <c r="H85" s="39" t="s">
        <v>10</v>
      </c>
      <c r="I85" s="186">
        <f>celkové!I94</f>
        <v>24</v>
      </c>
      <c r="J85" s="41" t="s">
        <v>11</v>
      </c>
      <c r="K85" s="63">
        <f>celkové!K94</f>
        <v>1</v>
      </c>
      <c r="L85" s="65">
        <f>celkové!L94</f>
        <v>1</v>
      </c>
      <c r="M85" s="10">
        <f t="shared" si="4"/>
        <v>2</v>
      </c>
      <c r="N85" s="65">
        <f>celkové!N94</f>
        <v>0</v>
      </c>
      <c r="O85" s="65">
        <f>celkové!O94</f>
        <v>-2</v>
      </c>
      <c r="P85" s="65">
        <f>celkové!P94</f>
        <v>-3</v>
      </c>
      <c r="Q85" s="140">
        <f t="shared" si="5"/>
        <v>63.733333333333334</v>
      </c>
      <c r="R85" s="187">
        <f>celkové!R94</f>
        <v>64</v>
      </c>
      <c r="S85" s="188" t="str">
        <f>celkové!S94</f>
        <v>M</v>
      </c>
    </row>
    <row r="86" spans="1:19" ht="20.100000000000001" customHeight="1">
      <c r="A86" s="12" t="s">
        <v>318</v>
      </c>
      <c r="B86" s="183" t="str">
        <f>celkové!B104</f>
        <v>Havlíček</v>
      </c>
      <c r="C86" s="183" t="str">
        <f>celkové!C104</f>
        <v>Vratislav</v>
      </c>
      <c r="D86" s="184">
        <f>celkové!D104</f>
        <v>13</v>
      </c>
      <c r="E86" s="63">
        <f>celkové!E104</f>
        <v>87</v>
      </c>
      <c r="F86" s="32">
        <f t="shared" si="3"/>
        <v>-5.666666666666667</v>
      </c>
      <c r="G86" s="185">
        <f>celkové!G104</f>
        <v>74</v>
      </c>
      <c r="H86" s="39" t="s">
        <v>10</v>
      </c>
      <c r="I86" s="186">
        <f>celkové!I104</f>
        <v>35</v>
      </c>
      <c r="J86" s="41" t="s">
        <v>11</v>
      </c>
      <c r="K86" s="63">
        <f>celkové!K104</f>
        <v>1</v>
      </c>
      <c r="L86" s="65">
        <f>celkové!L104</f>
        <v>5</v>
      </c>
      <c r="M86" s="10">
        <f t="shared" si="4"/>
        <v>6</v>
      </c>
      <c r="N86" s="65">
        <f>celkové!N104</f>
        <v>0</v>
      </c>
      <c r="O86" s="65">
        <f>celkové!O104</f>
        <v>-2</v>
      </c>
      <c r="P86" s="65">
        <f>celkové!P104</f>
        <v>-3</v>
      </c>
      <c r="Q86" s="140">
        <f t="shared" si="5"/>
        <v>69.916666666666657</v>
      </c>
      <c r="R86" s="187">
        <f>celkové!R104</f>
        <v>73</v>
      </c>
      <c r="S86" s="188" t="str">
        <f>celkové!S104</f>
        <v>M</v>
      </c>
    </row>
  </sheetData>
  <mergeCells count="3">
    <mergeCell ref="B1:S1"/>
    <mergeCell ref="G3:J3"/>
    <mergeCell ref="R3:S3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8"/>
  <sheetViews>
    <sheetView view="pageBreakPreview" zoomScale="60" zoomScaleNormal="90" workbookViewId="0">
      <selection activeCell="R3" sqref="R3:S3"/>
    </sheetView>
  </sheetViews>
  <sheetFormatPr defaultRowHeight="14.4"/>
  <cols>
    <col min="2" max="3" width="20.77734375" customWidth="1"/>
    <col min="4" max="6" width="7.77734375" customWidth="1"/>
    <col min="8" max="10" width="6.77734375" customWidth="1"/>
  </cols>
  <sheetData>
    <row r="1" spans="1:19" ht="31.8" thickBot="1">
      <c r="B1" s="165" t="s">
        <v>0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7"/>
    </row>
    <row r="2" spans="1:19" ht="18.600000000000001" thickBot="1">
      <c r="B2" s="34" t="s">
        <v>14</v>
      </c>
      <c r="C2" s="35"/>
      <c r="D2" s="35"/>
      <c r="E2" s="35"/>
      <c r="F2" s="35"/>
      <c r="G2" s="35"/>
      <c r="H2" s="35"/>
      <c r="I2" s="35"/>
      <c r="J2" s="35"/>
      <c r="K2" s="35">
        <v>1</v>
      </c>
      <c r="L2" s="35">
        <v>4</v>
      </c>
      <c r="M2" s="35"/>
      <c r="N2" s="35">
        <v>3</v>
      </c>
      <c r="O2" s="35">
        <v>5</v>
      </c>
      <c r="P2" s="35">
        <v>6</v>
      </c>
      <c r="Q2" s="35"/>
      <c r="R2" s="36"/>
      <c r="S2" s="37"/>
    </row>
    <row r="3" spans="1:19" ht="186.6">
      <c r="B3" s="1" t="s">
        <v>1</v>
      </c>
      <c r="C3" s="2" t="s">
        <v>2</v>
      </c>
      <c r="D3" s="3" t="s">
        <v>3</v>
      </c>
      <c r="E3" s="4" t="s">
        <v>13</v>
      </c>
      <c r="F3" s="5" t="s">
        <v>5</v>
      </c>
      <c r="G3" s="160" t="s">
        <v>4</v>
      </c>
      <c r="H3" s="161"/>
      <c r="I3" s="161"/>
      <c r="J3" s="162"/>
      <c r="K3" s="6" t="s">
        <v>7</v>
      </c>
      <c r="L3" s="4" t="s">
        <v>8</v>
      </c>
      <c r="M3" s="7" t="s">
        <v>6</v>
      </c>
      <c r="N3" s="5" t="s">
        <v>16</v>
      </c>
      <c r="O3" s="4" t="s">
        <v>17</v>
      </c>
      <c r="P3" s="4" t="s">
        <v>12</v>
      </c>
      <c r="Q3" s="8" t="s">
        <v>9</v>
      </c>
      <c r="R3" s="163" t="s">
        <v>15</v>
      </c>
      <c r="S3" s="164"/>
    </row>
    <row r="4" spans="1:19" ht="20.100000000000001" customHeight="1">
      <c r="A4" s="12" t="s">
        <v>234</v>
      </c>
      <c r="B4" s="183" t="str">
        <f>celkové!B91</f>
        <v>Jiřčná</v>
      </c>
      <c r="C4" s="183" t="str">
        <f>celkové!C91</f>
        <v>Dana</v>
      </c>
      <c r="D4" s="184">
        <f>celkové!D91</f>
        <v>122</v>
      </c>
      <c r="E4" s="63">
        <f>celkové!E91</f>
        <v>0</v>
      </c>
      <c r="F4" s="32">
        <f t="shared" ref="F4:F23" si="0">SUM(E4-70)*-20/60</f>
        <v>23.333333333333332</v>
      </c>
      <c r="G4" s="185">
        <f>celkové!G91</f>
        <v>40</v>
      </c>
      <c r="H4" s="39" t="s">
        <v>10</v>
      </c>
      <c r="I4" s="186">
        <f>celkové!I91</f>
        <v>45</v>
      </c>
      <c r="J4" s="41" t="s">
        <v>11</v>
      </c>
      <c r="K4" s="63">
        <f>celkové!K91</f>
        <v>3</v>
      </c>
      <c r="L4" s="65">
        <f>celkové!L91</f>
        <v>3</v>
      </c>
      <c r="M4" s="10">
        <f t="shared" ref="M4:M23" si="1">SUM(K4+L4)</f>
        <v>6</v>
      </c>
      <c r="N4" s="65">
        <f>celkové!N91</f>
        <v>0</v>
      </c>
      <c r="O4" s="65">
        <f>celkové!O91</f>
        <v>-2</v>
      </c>
      <c r="P4" s="65">
        <f>celkové!P91</f>
        <v>-7</v>
      </c>
      <c r="Q4" s="140">
        <f t="shared" ref="Q4:Q23" si="2">SUM(F4+G4+I4/60+M4+N4+O4+P4)</f>
        <v>61.083333333333329</v>
      </c>
      <c r="R4" s="187">
        <f>celkové!R91</f>
        <v>69</v>
      </c>
      <c r="S4" s="188" t="str">
        <f>celkové!S91</f>
        <v>Ž</v>
      </c>
    </row>
    <row r="5" spans="1:19" ht="20.100000000000001" customHeight="1">
      <c r="A5" s="12" t="s">
        <v>235</v>
      </c>
      <c r="B5" s="183" t="str">
        <f>celkové!B101</f>
        <v>Svobodová</v>
      </c>
      <c r="C5" s="183" t="str">
        <f>celkové!C101</f>
        <v>Lucie</v>
      </c>
      <c r="D5" s="184">
        <f>celkové!D101</f>
        <v>65</v>
      </c>
      <c r="E5" s="63">
        <f>celkové!E101</f>
        <v>0</v>
      </c>
      <c r="F5" s="32">
        <f t="shared" si="0"/>
        <v>23.333333333333332</v>
      </c>
      <c r="G5" s="185">
        <f>celkové!G101</f>
        <v>50</v>
      </c>
      <c r="H5" s="39" t="s">
        <v>10</v>
      </c>
      <c r="I5" s="186">
        <f>celkové!I101</f>
        <v>43</v>
      </c>
      <c r="J5" s="41" t="s">
        <v>11</v>
      </c>
      <c r="K5" s="63">
        <f>celkové!K101</f>
        <v>3</v>
      </c>
      <c r="L5" s="65">
        <f>celkové!L101</f>
        <v>1</v>
      </c>
      <c r="M5" s="10">
        <f t="shared" si="1"/>
        <v>4</v>
      </c>
      <c r="N5" s="65">
        <f>celkové!N101</f>
        <v>0</v>
      </c>
      <c r="O5" s="65">
        <f>celkové!O101</f>
        <v>-2</v>
      </c>
      <c r="P5" s="65">
        <f>celkové!P101</f>
        <v>-7</v>
      </c>
      <c r="Q5" s="140">
        <f t="shared" si="2"/>
        <v>69.05</v>
      </c>
      <c r="R5" s="187">
        <f>celkové!R101</f>
        <v>91</v>
      </c>
      <c r="S5" s="188" t="str">
        <f>celkové!S101</f>
        <v>Ž</v>
      </c>
    </row>
    <row r="6" spans="1:19" ht="20.100000000000001" customHeight="1">
      <c r="A6" s="12" t="s">
        <v>236</v>
      </c>
      <c r="B6" s="183" t="str">
        <f>celkové!B102</f>
        <v>Píšová</v>
      </c>
      <c r="C6" s="183" t="str">
        <f>celkové!C102</f>
        <v>Martina</v>
      </c>
      <c r="D6" s="184">
        <f>celkové!D102</f>
        <v>12</v>
      </c>
      <c r="E6" s="63">
        <f>celkové!E102</f>
        <v>0</v>
      </c>
      <c r="F6" s="32">
        <f t="shared" si="0"/>
        <v>23.333333333333332</v>
      </c>
      <c r="G6" s="185">
        <f>celkové!G102</f>
        <v>43</v>
      </c>
      <c r="H6" s="39" t="s">
        <v>10</v>
      </c>
      <c r="I6" s="186">
        <f>celkové!I102</f>
        <v>10</v>
      </c>
      <c r="J6" s="41" t="s">
        <v>11</v>
      </c>
      <c r="K6" s="63">
        <f>celkové!K102</f>
        <v>4</v>
      </c>
      <c r="L6" s="65">
        <f>celkové!L102</f>
        <v>4</v>
      </c>
      <c r="M6" s="10">
        <f t="shared" si="1"/>
        <v>8</v>
      </c>
      <c r="N6" s="65">
        <f>celkové!N102</f>
        <v>0</v>
      </c>
      <c r="O6" s="65">
        <f>celkové!O102</f>
        <v>-2</v>
      </c>
      <c r="P6" s="65">
        <f>celkové!P102</f>
        <v>-3</v>
      </c>
      <c r="Q6" s="140">
        <f t="shared" si="2"/>
        <v>69.5</v>
      </c>
      <c r="R6" s="187">
        <f>celkové!R102</f>
        <v>78</v>
      </c>
      <c r="S6" s="188" t="str">
        <f>celkové!S102</f>
        <v>Ž</v>
      </c>
    </row>
    <row r="7" spans="1:19" s="102" customFormat="1" ht="20.100000000000001" customHeight="1">
      <c r="A7" s="12" t="s">
        <v>237</v>
      </c>
      <c r="B7" s="183" t="str">
        <f>celkové!B103</f>
        <v>Petráčková</v>
      </c>
      <c r="C7" s="183" t="str">
        <f>celkové!C103</f>
        <v>Jana</v>
      </c>
      <c r="D7" s="184">
        <f>celkové!D103</f>
        <v>34</v>
      </c>
      <c r="E7" s="63">
        <f>celkové!E103</f>
        <v>0</v>
      </c>
      <c r="F7" s="32">
        <f t="shared" si="0"/>
        <v>23.333333333333332</v>
      </c>
      <c r="G7" s="185">
        <f>celkové!G103</f>
        <v>48</v>
      </c>
      <c r="H7" s="39" t="s">
        <v>10</v>
      </c>
      <c r="I7" s="186">
        <f>celkové!I103</f>
        <v>19</v>
      </c>
      <c r="J7" s="41" t="s">
        <v>11</v>
      </c>
      <c r="K7" s="63">
        <f>celkové!K103</f>
        <v>4</v>
      </c>
      <c r="L7" s="65">
        <f>celkové!L103</f>
        <v>3</v>
      </c>
      <c r="M7" s="10">
        <f t="shared" si="1"/>
        <v>7</v>
      </c>
      <c r="N7" s="65">
        <f>celkové!N103</f>
        <v>0</v>
      </c>
      <c r="O7" s="65">
        <f>celkové!O103</f>
        <v>-2</v>
      </c>
      <c r="P7" s="65">
        <f>celkové!P103</f>
        <v>-7</v>
      </c>
      <c r="Q7" s="140">
        <f t="shared" si="2"/>
        <v>69.649999999999991</v>
      </c>
      <c r="R7" s="187">
        <f>celkové!R103</f>
        <v>86</v>
      </c>
      <c r="S7" s="188" t="str">
        <f>celkové!S103</f>
        <v>Ž</v>
      </c>
    </row>
    <row r="8" spans="1:19" s="102" customFormat="1" ht="20.100000000000001" customHeight="1">
      <c r="A8" s="12" t="s">
        <v>238</v>
      </c>
      <c r="B8" s="183" t="str">
        <f>celkové!B106</f>
        <v>Veselá</v>
      </c>
      <c r="C8" s="183" t="str">
        <f>celkové!C106</f>
        <v>Pavlína</v>
      </c>
      <c r="D8" s="184">
        <f>celkové!D106</f>
        <v>61</v>
      </c>
      <c r="E8" s="63">
        <f>celkové!E106</f>
        <v>0</v>
      </c>
      <c r="F8" s="32">
        <f t="shared" si="0"/>
        <v>23.333333333333332</v>
      </c>
      <c r="G8" s="185">
        <f>celkové!G106</f>
        <v>44</v>
      </c>
      <c r="H8" s="39" t="s">
        <v>10</v>
      </c>
      <c r="I8" s="186">
        <f>celkové!I106</f>
        <v>1</v>
      </c>
      <c r="J8" s="41" t="s">
        <v>11</v>
      </c>
      <c r="K8" s="63">
        <f>celkové!K106</f>
        <v>4</v>
      </c>
      <c r="L8" s="65">
        <f>celkové!L106</f>
        <v>4</v>
      </c>
      <c r="M8" s="10">
        <f t="shared" si="1"/>
        <v>8</v>
      </c>
      <c r="N8" s="65">
        <f>celkové!N106</f>
        <v>0</v>
      </c>
      <c r="O8" s="65">
        <f>celkové!O106</f>
        <v>-2</v>
      </c>
      <c r="P8" s="65">
        <f>celkové!P106</f>
        <v>-3</v>
      </c>
      <c r="Q8" s="140">
        <f t="shared" si="2"/>
        <v>70.349999999999994</v>
      </c>
      <c r="R8" s="187">
        <f>celkové!R106</f>
        <v>70</v>
      </c>
      <c r="S8" s="188" t="str">
        <f>celkové!S106</f>
        <v>Ž</v>
      </c>
    </row>
    <row r="9" spans="1:19" s="117" customFormat="1" ht="20.100000000000001" customHeight="1">
      <c r="A9" s="12" t="s">
        <v>239</v>
      </c>
      <c r="B9" s="183" t="str">
        <f>celkové!B109</f>
        <v>Batulková</v>
      </c>
      <c r="C9" s="183" t="str">
        <f>celkové!C109</f>
        <v>Ana</v>
      </c>
      <c r="D9" s="184">
        <f>celkové!D109</f>
        <v>32</v>
      </c>
      <c r="E9" s="63">
        <f>celkové!E109</f>
        <v>0</v>
      </c>
      <c r="F9" s="32">
        <f t="shared" si="0"/>
        <v>23.333333333333332</v>
      </c>
      <c r="G9" s="185">
        <f>celkové!G109</f>
        <v>47</v>
      </c>
      <c r="H9" s="39" t="s">
        <v>10</v>
      </c>
      <c r="I9" s="186">
        <f>celkové!I109</f>
        <v>35</v>
      </c>
      <c r="J9" s="41" t="s">
        <v>11</v>
      </c>
      <c r="K9" s="63">
        <f>celkové!K109</f>
        <v>5</v>
      </c>
      <c r="L9" s="65">
        <f>celkové!L109</f>
        <v>5</v>
      </c>
      <c r="M9" s="10">
        <f t="shared" si="1"/>
        <v>10</v>
      </c>
      <c r="N9" s="65">
        <f>celkové!N109</f>
        <v>0</v>
      </c>
      <c r="O9" s="65">
        <f>celkové!O109</f>
        <v>-2</v>
      </c>
      <c r="P9" s="65">
        <f>celkové!P109</f>
        <v>-7</v>
      </c>
      <c r="Q9" s="140">
        <f t="shared" si="2"/>
        <v>71.916666666666657</v>
      </c>
      <c r="R9" s="187">
        <f>celkové!R109</f>
        <v>83</v>
      </c>
      <c r="S9" s="188" t="str">
        <f>celkové!S109</f>
        <v>Ž</v>
      </c>
    </row>
    <row r="10" spans="1:19" s="117" customFormat="1" ht="20.100000000000001" customHeight="1">
      <c r="A10" s="12" t="s">
        <v>240</v>
      </c>
      <c r="B10" s="183" t="str">
        <f>celkové!B111</f>
        <v>Pěknicová</v>
      </c>
      <c r="C10" s="183" t="str">
        <f>celkové!C111</f>
        <v>Jana</v>
      </c>
      <c r="D10" s="184">
        <f>celkové!D111</f>
        <v>52</v>
      </c>
      <c r="E10" s="63">
        <f>celkové!E111</f>
        <v>0</v>
      </c>
      <c r="F10" s="32">
        <f t="shared" si="0"/>
        <v>23.333333333333332</v>
      </c>
      <c r="G10" s="185">
        <f>celkové!G111</f>
        <v>53</v>
      </c>
      <c r="H10" s="39" t="s">
        <v>10</v>
      </c>
      <c r="I10" s="186">
        <f>celkové!I111</f>
        <v>18</v>
      </c>
      <c r="J10" s="41" t="s">
        <v>11</v>
      </c>
      <c r="K10" s="63">
        <f>celkové!K111</f>
        <v>3</v>
      </c>
      <c r="L10" s="65">
        <f>celkové!L111</f>
        <v>3</v>
      </c>
      <c r="M10" s="10">
        <f t="shared" si="1"/>
        <v>6</v>
      </c>
      <c r="N10" s="65">
        <f>celkové!N111</f>
        <v>0</v>
      </c>
      <c r="O10" s="65">
        <f>celkové!O111</f>
        <v>-2</v>
      </c>
      <c r="P10" s="65">
        <f>celkové!P111</f>
        <v>-7</v>
      </c>
      <c r="Q10" s="140">
        <f t="shared" si="2"/>
        <v>73.633333333333326</v>
      </c>
      <c r="R10" s="187">
        <f>celkové!R111</f>
        <v>85</v>
      </c>
      <c r="S10" s="188" t="str">
        <f>celkové!S111</f>
        <v>Ž</v>
      </c>
    </row>
    <row r="11" spans="1:19" s="117" customFormat="1" ht="20.100000000000001" customHeight="1">
      <c r="A11" s="12" t="s">
        <v>241</v>
      </c>
      <c r="B11" s="183" t="str">
        <f>celkové!B112</f>
        <v>Štelcíková</v>
      </c>
      <c r="C11" s="183" t="str">
        <f>celkové!C112</f>
        <v>Bára</v>
      </c>
      <c r="D11" s="184">
        <f>celkové!D112</f>
        <v>142</v>
      </c>
      <c r="E11" s="63">
        <f>celkové!E112</f>
        <v>0</v>
      </c>
      <c r="F11" s="32">
        <f t="shared" si="0"/>
        <v>23.333333333333332</v>
      </c>
      <c r="G11" s="185">
        <f>celkové!G112</f>
        <v>49</v>
      </c>
      <c r="H11" s="39" t="s">
        <v>10</v>
      </c>
      <c r="I11" s="186">
        <f>celkové!I112</f>
        <v>26</v>
      </c>
      <c r="J11" s="41" t="s">
        <v>11</v>
      </c>
      <c r="K11" s="63">
        <f>celkové!K112</f>
        <v>2</v>
      </c>
      <c r="L11" s="65">
        <f>celkové!L112</f>
        <v>2</v>
      </c>
      <c r="M11" s="10">
        <f t="shared" si="1"/>
        <v>4</v>
      </c>
      <c r="N11" s="65">
        <f>celkové!N112</f>
        <v>0</v>
      </c>
      <c r="O11" s="65">
        <f>celkové!O112</f>
        <v>-2</v>
      </c>
      <c r="P11" s="65">
        <f>celkové!P112</f>
        <v>0</v>
      </c>
      <c r="Q11" s="140">
        <f t="shared" si="2"/>
        <v>74.766666666666666</v>
      </c>
      <c r="R11" s="187">
        <f>celkové!R112</f>
        <v>91</v>
      </c>
      <c r="S11" s="188" t="str">
        <f>celkové!S112</f>
        <v>Ž</v>
      </c>
    </row>
    <row r="12" spans="1:19" ht="20.100000000000001" customHeight="1">
      <c r="A12" s="12" t="s">
        <v>242</v>
      </c>
      <c r="B12" s="183" t="str">
        <f>celkové!B114</f>
        <v>Kadlecová</v>
      </c>
      <c r="C12" s="183" t="str">
        <f>celkové!C114</f>
        <v>Gabriela</v>
      </c>
      <c r="D12" s="184">
        <f>celkové!D114</f>
        <v>42</v>
      </c>
      <c r="E12" s="63">
        <f>celkové!E114</f>
        <v>0</v>
      </c>
      <c r="F12" s="32">
        <f t="shared" si="0"/>
        <v>23.333333333333332</v>
      </c>
      <c r="G12" s="185">
        <f>celkové!G114</f>
        <v>50</v>
      </c>
      <c r="H12" s="39" t="s">
        <v>10</v>
      </c>
      <c r="I12" s="186">
        <f>celkové!I114</f>
        <v>51</v>
      </c>
      <c r="J12" s="41" t="s">
        <v>11</v>
      </c>
      <c r="K12" s="63">
        <f>celkové!K114</f>
        <v>4</v>
      </c>
      <c r="L12" s="65">
        <f>celkové!L114</f>
        <v>4</v>
      </c>
      <c r="M12" s="10">
        <f t="shared" si="1"/>
        <v>8</v>
      </c>
      <c r="N12" s="65">
        <f>celkové!N114</f>
        <v>0</v>
      </c>
      <c r="O12" s="65">
        <f>celkové!O114</f>
        <v>-2</v>
      </c>
      <c r="P12" s="65">
        <f>celkové!P114</f>
        <v>-3</v>
      </c>
      <c r="Q12" s="140">
        <f t="shared" si="2"/>
        <v>77.183333333333323</v>
      </c>
      <c r="R12" s="187">
        <f>celkové!R114</f>
        <v>90</v>
      </c>
      <c r="S12" s="188" t="str">
        <f>celkové!S114</f>
        <v>Ž</v>
      </c>
    </row>
    <row r="13" spans="1:19" s="102" customFormat="1" ht="20.100000000000001" customHeight="1">
      <c r="A13" s="12" t="s">
        <v>243</v>
      </c>
      <c r="B13" s="183" t="str">
        <f>celkové!B118</f>
        <v>Landová</v>
      </c>
      <c r="C13" s="183" t="str">
        <f>celkové!C118</f>
        <v>Miroslava</v>
      </c>
      <c r="D13" s="184">
        <f>celkové!D118</f>
        <v>96</v>
      </c>
      <c r="E13" s="63">
        <f>celkové!E118</f>
        <v>0</v>
      </c>
      <c r="F13" s="32">
        <f t="shared" si="0"/>
        <v>23.333333333333332</v>
      </c>
      <c r="G13" s="185">
        <f>celkové!G118</f>
        <v>53</v>
      </c>
      <c r="H13" s="39" t="s">
        <v>10</v>
      </c>
      <c r="I13" s="186">
        <f>celkové!I118</f>
        <v>13</v>
      </c>
      <c r="J13" s="41" t="s">
        <v>11</v>
      </c>
      <c r="K13" s="63">
        <f>celkové!K118</f>
        <v>4</v>
      </c>
      <c r="L13" s="65">
        <f>celkové!L118</f>
        <v>4</v>
      </c>
      <c r="M13" s="10">
        <f t="shared" si="1"/>
        <v>8</v>
      </c>
      <c r="N13" s="65">
        <f>celkové!N118</f>
        <v>0</v>
      </c>
      <c r="O13" s="65">
        <f>celkové!O118</f>
        <v>-2</v>
      </c>
      <c r="P13" s="65">
        <f>celkové!P118</f>
        <v>-3</v>
      </c>
      <c r="Q13" s="140">
        <f t="shared" si="2"/>
        <v>79.55</v>
      </c>
      <c r="R13" s="187">
        <f>celkové!R118</f>
        <v>90</v>
      </c>
      <c r="S13" s="188" t="str">
        <f>celkové!S118</f>
        <v>Ž</v>
      </c>
    </row>
    <row r="14" spans="1:19" s="102" customFormat="1" ht="20.100000000000001" customHeight="1">
      <c r="A14" s="12" t="s">
        <v>244</v>
      </c>
      <c r="B14" s="183" t="str">
        <f>celkové!B119</f>
        <v>Dvořáková</v>
      </c>
      <c r="C14" s="183" t="str">
        <f>celkové!C119</f>
        <v>Radka</v>
      </c>
      <c r="D14" s="184">
        <f>celkové!D119</f>
        <v>119</v>
      </c>
      <c r="E14" s="63">
        <f>celkové!E119</f>
        <v>0</v>
      </c>
      <c r="F14" s="32">
        <f t="shared" si="0"/>
        <v>23.333333333333332</v>
      </c>
      <c r="G14" s="185">
        <f>celkové!G119</f>
        <v>50</v>
      </c>
      <c r="H14" s="39" t="s">
        <v>10</v>
      </c>
      <c r="I14" s="186">
        <f>celkové!I119</f>
        <v>22</v>
      </c>
      <c r="J14" s="41" t="s">
        <v>11</v>
      </c>
      <c r="K14" s="63">
        <f>celkové!K119</f>
        <v>3</v>
      </c>
      <c r="L14" s="65">
        <f>celkové!L119</f>
        <v>3</v>
      </c>
      <c r="M14" s="10">
        <f t="shared" si="1"/>
        <v>6</v>
      </c>
      <c r="N14" s="65">
        <f>celkové!N119</f>
        <v>0</v>
      </c>
      <c r="O14" s="65">
        <f>celkové!O119</f>
        <v>0</v>
      </c>
      <c r="P14" s="65">
        <f>celkové!P119</f>
        <v>0</v>
      </c>
      <c r="Q14" s="140">
        <f t="shared" si="2"/>
        <v>79.699999999999989</v>
      </c>
      <c r="R14" s="187">
        <f>celkové!R119</f>
        <v>94</v>
      </c>
      <c r="S14" s="188" t="str">
        <f>celkové!S119</f>
        <v>Ž</v>
      </c>
    </row>
    <row r="15" spans="1:19" s="117" customFormat="1" ht="20.100000000000001" customHeight="1">
      <c r="A15" s="12" t="s">
        <v>245</v>
      </c>
      <c r="B15" s="183" t="str">
        <f>celkové!B121</f>
        <v>Truhlářová</v>
      </c>
      <c r="C15" s="183" t="str">
        <f>celkové!C121</f>
        <v>Elena</v>
      </c>
      <c r="D15" s="184">
        <f>celkové!D121</f>
        <v>156</v>
      </c>
      <c r="E15" s="63">
        <f>celkové!E121</f>
        <v>0</v>
      </c>
      <c r="F15" s="32">
        <f t="shared" si="0"/>
        <v>23.333333333333332</v>
      </c>
      <c r="G15" s="185">
        <f>celkové!G121</f>
        <v>51</v>
      </c>
      <c r="H15" s="39" t="s">
        <v>10</v>
      </c>
      <c r="I15" s="186">
        <f>celkové!I121</f>
        <v>20</v>
      </c>
      <c r="J15" s="41" t="s">
        <v>11</v>
      </c>
      <c r="K15" s="63">
        <f>celkové!K121</f>
        <v>5</v>
      </c>
      <c r="L15" s="65">
        <f>celkové!L121</f>
        <v>3</v>
      </c>
      <c r="M15" s="10">
        <f t="shared" si="1"/>
        <v>8</v>
      </c>
      <c r="N15" s="65">
        <f>celkové!N121</f>
        <v>0</v>
      </c>
      <c r="O15" s="65">
        <f>celkové!O121</f>
        <v>-2</v>
      </c>
      <c r="P15" s="65">
        <f>celkové!P121</f>
        <v>0</v>
      </c>
      <c r="Q15" s="140">
        <f t="shared" si="2"/>
        <v>80.666666666666657</v>
      </c>
      <c r="R15" s="187">
        <f>celkové!R121</f>
        <v>65</v>
      </c>
      <c r="S15" s="188" t="str">
        <f>celkové!S121</f>
        <v>Ž</v>
      </c>
    </row>
    <row r="16" spans="1:19" ht="20.100000000000001" customHeight="1">
      <c r="A16" s="12" t="s">
        <v>246</v>
      </c>
      <c r="B16" s="183" t="str">
        <f>celkové!B123</f>
        <v>Kurcová</v>
      </c>
      <c r="C16" s="183" t="str">
        <f>celkové!C123</f>
        <v>Iva</v>
      </c>
      <c r="D16" s="184">
        <f>celkové!D123</f>
        <v>80</v>
      </c>
      <c r="E16" s="63">
        <f>celkové!E123</f>
        <v>0</v>
      </c>
      <c r="F16" s="32">
        <f t="shared" si="0"/>
        <v>23.333333333333332</v>
      </c>
      <c r="G16" s="185">
        <f>celkové!G123</f>
        <v>53</v>
      </c>
      <c r="H16" s="39" t="s">
        <v>10</v>
      </c>
      <c r="I16" s="186">
        <f>celkové!I123</f>
        <v>30</v>
      </c>
      <c r="J16" s="41" t="s">
        <v>11</v>
      </c>
      <c r="K16" s="63">
        <f>celkové!K123</f>
        <v>4</v>
      </c>
      <c r="L16" s="65">
        <f>celkové!L123</f>
        <v>5</v>
      </c>
      <c r="M16" s="10">
        <f t="shared" si="1"/>
        <v>9</v>
      </c>
      <c r="N16" s="65">
        <f>celkové!N123</f>
        <v>0</v>
      </c>
      <c r="O16" s="65">
        <f>celkové!O123</f>
        <v>-2</v>
      </c>
      <c r="P16" s="65">
        <f>celkové!P123</f>
        <v>-3</v>
      </c>
      <c r="Q16" s="140">
        <f t="shared" si="2"/>
        <v>80.833333333333329</v>
      </c>
      <c r="R16" s="187">
        <f>celkové!R123</f>
        <v>71</v>
      </c>
      <c r="S16" s="188" t="str">
        <f>celkové!S123</f>
        <v>Ž</v>
      </c>
    </row>
    <row r="17" spans="1:19" ht="20.100000000000001" customHeight="1">
      <c r="A17" s="12" t="s">
        <v>247</v>
      </c>
      <c r="B17" s="183" t="str">
        <f>celkové!B126</f>
        <v>Fráňová</v>
      </c>
      <c r="C17" s="183" t="str">
        <f>celkové!C126</f>
        <v>Helena</v>
      </c>
      <c r="D17" s="184">
        <f>celkové!D126</f>
        <v>77</v>
      </c>
      <c r="E17" s="63">
        <f>celkové!E126</f>
        <v>0</v>
      </c>
      <c r="F17" s="32">
        <f t="shared" si="0"/>
        <v>23.333333333333332</v>
      </c>
      <c r="G17" s="185">
        <f>celkové!G126</f>
        <v>63</v>
      </c>
      <c r="H17" s="39" t="s">
        <v>10</v>
      </c>
      <c r="I17" s="186">
        <f>celkové!I126</f>
        <v>31</v>
      </c>
      <c r="J17" s="41" t="s">
        <v>11</v>
      </c>
      <c r="K17" s="63">
        <f>celkové!K126</f>
        <v>4</v>
      </c>
      <c r="L17" s="65">
        <f>celkové!L126</f>
        <v>1</v>
      </c>
      <c r="M17" s="10">
        <f t="shared" si="1"/>
        <v>5</v>
      </c>
      <c r="N17" s="65">
        <f>celkové!N126</f>
        <v>0</v>
      </c>
      <c r="O17" s="65">
        <f>celkové!O126</f>
        <v>-2</v>
      </c>
      <c r="P17" s="65">
        <f>celkové!P126</f>
        <v>-7</v>
      </c>
      <c r="Q17" s="140">
        <f t="shared" si="2"/>
        <v>82.85</v>
      </c>
      <c r="R17" s="187">
        <f>celkové!R126</f>
        <v>94</v>
      </c>
      <c r="S17" s="188" t="str">
        <f>celkové!S126</f>
        <v>Ž</v>
      </c>
    </row>
    <row r="18" spans="1:19" ht="20.100000000000001" customHeight="1">
      <c r="A18" s="12" t="s">
        <v>248</v>
      </c>
      <c r="B18" s="183" t="str">
        <f>celkové!B127</f>
        <v>Dvořáková</v>
      </c>
      <c r="C18" s="183" t="str">
        <f>celkové!C127</f>
        <v>Lenka</v>
      </c>
      <c r="D18" s="184">
        <f>celkové!D127</f>
        <v>57</v>
      </c>
      <c r="E18" s="63">
        <f>celkové!E127</f>
        <v>0</v>
      </c>
      <c r="F18" s="32">
        <f t="shared" si="0"/>
        <v>23.333333333333332</v>
      </c>
      <c r="G18" s="185">
        <f>celkové!G127</f>
        <v>56</v>
      </c>
      <c r="H18" s="39" t="s">
        <v>10</v>
      </c>
      <c r="I18" s="186">
        <f>celkové!I127</f>
        <v>13</v>
      </c>
      <c r="J18" s="41" t="s">
        <v>11</v>
      </c>
      <c r="K18" s="63">
        <f>celkové!K127</f>
        <v>4</v>
      </c>
      <c r="L18" s="65">
        <f>celkové!L127</f>
        <v>2</v>
      </c>
      <c r="M18" s="10">
        <f t="shared" si="1"/>
        <v>6</v>
      </c>
      <c r="N18" s="65">
        <f>celkové!N127</f>
        <v>0</v>
      </c>
      <c r="O18" s="65">
        <f>celkové!O127</f>
        <v>-2</v>
      </c>
      <c r="P18" s="65">
        <f>celkové!P127</f>
        <v>0</v>
      </c>
      <c r="Q18" s="140">
        <f t="shared" si="2"/>
        <v>83.55</v>
      </c>
      <c r="R18" s="187">
        <f>celkové!R127</f>
        <v>89</v>
      </c>
      <c r="S18" s="188" t="str">
        <f>celkové!S127</f>
        <v>Ž</v>
      </c>
    </row>
    <row r="19" spans="1:19" s="102" customFormat="1" ht="20.100000000000001" customHeight="1">
      <c r="A19" s="12" t="s">
        <v>249</v>
      </c>
      <c r="B19" s="183" t="str">
        <f>celkové!B128</f>
        <v>Frajmanová</v>
      </c>
      <c r="C19" s="183" t="str">
        <f>celkové!C128</f>
        <v>Pavlína</v>
      </c>
      <c r="D19" s="184">
        <f>celkové!D128</f>
        <v>76</v>
      </c>
      <c r="E19" s="63">
        <f>celkové!E128</f>
        <v>0</v>
      </c>
      <c r="F19" s="32">
        <f t="shared" si="0"/>
        <v>23.333333333333332</v>
      </c>
      <c r="G19" s="185">
        <f>celkové!G128</f>
        <v>63</v>
      </c>
      <c r="H19" s="39" t="s">
        <v>10</v>
      </c>
      <c r="I19" s="186">
        <f>celkové!I128</f>
        <v>3</v>
      </c>
      <c r="J19" s="41" t="s">
        <v>11</v>
      </c>
      <c r="K19" s="63">
        <f>celkové!K128</f>
        <v>4</v>
      </c>
      <c r="L19" s="65">
        <f>celkové!L128</f>
        <v>3</v>
      </c>
      <c r="M19" s="10">
        <f t="shared" si="1"/>
        <v>7</v>
      </c>
      <c r="N19" s="65">
        <f>celkové!N128</f>
        <v>0</v>
      </c>
      <c r="O19" s="65">
        <f>celkové!O128</f>
        <v>-2</v>
      </c>
      <c r="P19" s="65">
        <f>celkové!P128</f>
        <v>-7</v>
      </c>
      <c r="Q19" s="140">
        <f t="shared" si="2"/>
        <v>84.383333333333326</v>
      </c>
      <c r="R19" s="187">
        <f>celkové!R128</f>
        <v>89</v>
      </c>
      <c r="S19" s="188" t="s">
        <v>29</v>
      </c>
    </row>
    <row r="20" spans="1:19" ht="20.100000000000001" customHeight="1">
      <c r="A20" s="12" t="s">
        <v>250</v>
      </c>
      <c r="B20" s="183" t="str">
        <f>celkové!B129</f>
        <v>Palanská</v>
      </c>
      <c r="C20" s="183" t="str">
        <f>celkové!C129</f>
        <v>Kristýna</v>
      </c>
      <c r="D20" s="184">
        <f>celkové!D129</f>
        <v>153</v>
      </c>
      <c r="E20" s="63">
        <f>celkové!E129</f>
        <v>0</v>
      </c>
      <c r="F20" s="32">
        <f t="shared" si="0"/>
        <v>23.333333333333332</v>
      </c>
      <c r="G20" s="185">
        <f>celkové!G129</f>
        <v>59</v>
      </c>
      <c r="H20" s="39" t="s">
        <v>10</v>
      </c>
      <c r="I20" s="186">
        <f>celkové!I129</f>
        <v>2</v>
      </c>
      <c r="J20" s="41" t="s">
        <v>11</v>
      </c>
      <c r="K20" s="63">
        <f>celkové!K129</f>
        <v>4</v>
      </c>
      <c r="L20" s="65">
        <f>celkové!L129</f>
        <v>4</v>
      </c>
      <c r="M20" s="10">
        <f t="shared" si="1"/>
        <v>8</v>
      </c>
      <c r="N20" s="65">
        <f>celkové!N129</f>
        <v>0</v>
      </c>
      <c r="O20" s="65">
        <f>celkové!O129</f>
        <v>-2</v>
      </c>
      <c r="P20" s="65">
        <f>celkové!P129</f>
        <v>-3</v>
      </c>
      <c r="Q20" s="140">
        <f t="shared" si="2"/>
        <v>85.36666666666666</v>
      </c>
      <c r="R20" s="187">
        <f>celkové!R129</f>
        <v>94</v>
      </c>
      <c r="S20" s="188" t="str">
        <f>celkové!S129</f>
        <v>Ž</v>
      </c>
    </row>
    <row r="21" spans="1:19" ht="20.100000000000001" customHeight="1">
      <c r="A21" s="12" t="s">
        <v>251</v>
      </c>
      <c r="B21" s="183" t="str">
        <f>celkové!B130</f>
        <v>Kučerová</v>
      </c>
      <c r="C21" s="183" t="str">
        <f>celkové!C130</f>
        <v>Petra</v>
      </c>
      <c r="D21" s="184">
        <f>celkové!D130</f>
        <v>24</v>
      </c>
      <c r="E21" s="63">
        <f>celkové!E130</f>
        <v>0</v>
      </c>
      <c r="F21" s="32">
        <f t="shared" si="0"/>
        <v>23.333333333333332</v>
      </c>
      <c r="G21" s="185">
        <f>celkové!G130</f>
        <v>63</v>
      </c>
      <c r="H21" s="39" t="s">
        <v>10</v>
      </c>
      <c r="I21" s="186">
        <f>celkové!I130</f>
        <v>22</v>
      </c>
      <c r="J21" s="41" t="s">
        <v>11</v>
      </c>
      <c r="K21" s="63">
        <f>celkové!K130</f>
        <v>5</v>
      </c>
      <c r="L21" s="65">
        <f>celkové!L130</f>
        <v>3</v>
      </c>
      <c r="M21" s="10">
        <f t="shared" si="1"/>
        <v>8</v>
      </c>
      <c r="N21" s="65">
        <f>celkové!N130</f>
        <v>0</v>
      </c>
      <c r="O21" s="65">
        <f>celkové!O130</f>
        <v>-2</v>
      </c>
      <c r="P21" s="65">
        <f>celkové!P130</f>
        <v>-7</v>
      </c>
      <c r="Q21" s="140">
        <f t="shared" si="2"/>
        <v>85.699999999999989</v>
      </c>
      <c r="R21" s="187">
        <f>celkové!R130</f>
        <v>84</v>
      </c>
      <c r="S21" s="188" t="str">
        <f>celkové!S130</f>
        <v>Ž</v>
      </c>
    </row>
    <row r="22" spans="1:19" ht="20.100000000000001" customHeight="1">
      <c r="A22" s="12" t="s">
        <v>252</v>
      </c>
      <c r="B22" s="183" t="str">
        <f>celkové!B132</f>
        <v>Němečková</v>
      </c>
      <c r="C22" s="183" t="str">
        <f>celkové!C132</f>
        <v>Lenka</v>
      </c>
      <c r="D22" s="184">
        <f>celkové!D132</f>
        <v>9</v>
      </c>
      <c r="E22" s="63">
        <f>celkové!E132</f>
        <v>0</v>
      </c>
      <c r="F22" s="32">
        <f t="shared" si="0"/>
        <v>23.333333333333332</v>
      </c>
      <c r="G22" s="185">
        <f>celkové!G132</f>
        <v>61</v>
      </c>
      <c r="H22" s="39" t="s">
        <v>10</v>
      </c>
      <c r="I22" s="186">
        <f>celkové!I132</f>
        <v>16</v>
      </c>
      <c r="J22" s="41" t="s">
        <v>11</v>
      </c>
      <c r="K22" s="63">
        <f>celkové!K132</f>
        <v>5</v>
      </c>
      <c r="L22" s="65">
        <f>celkové!L132</f>
        <v>2</v>
      </c>
      <c r="M22" s="10">
        <f t="shared" si="1"/>
        <v>7</v>
      </c>
      <c r="N22" s="65">
        <f>celkové!N132</f>
        <v>0</v>
      </c>
      <c r="O22" s="65">
        <f>celkové!O132</f>
        <v>-2</v>
      </c>
      <c r="P22" s="65">
        <f>celkové!P132</f>
        <v>-3</v>
      </c>
      <c r="Q22" s="140">
        <f t="shared" si="2"/>
        <v>86.6</v>
      </c>
      <c r="R22" s="187">
        <f>celkové!R132</f>
        <v>87</v>
      </c>
      <c r="S22" s="188" t="str">
        <f>celkové!S132</f>
        <v>Ž</v>
      </c>
    </row>
    <row r="23" spans="1:19" ht="20.100000000000001" customHeight="1">
      <c r="A23" s="12" t="s">
        <v>253</v>
      </c>
      <c r="B23" s="183" t="str">
        <f>celkové!B133</f>
        <v>Nováková</v>
      </c>
      <c r="C23" s="183" t="str">
        <f>celkové!C133</f>
        <v>Pavlína</v>
      </c>
      <c r="D23" s="184">
        <f>celkové!D133</f>
        <v>25</v>
      </c>
      <c r="E23" s="63">
        <f>celkové!E133</f>
        <v>0</v>
      </c>
      <c r="F23" s="32">
        <f t="shared" si="0"/>
        <v>23.333333333333332</v>
      </c>
      <c r="G23" s="185">
        <f>celkové!G133</f>
        <v>61</v>
      </c>
      <c r="H23" s="39" t="s">
        <v>10</v>
      </c>
      <c r="I23" s="186">
        <f>celkové!I133</f>
        <v>28</v>
      </c>
      <c r="J23" s="41" t="s">
        <v>11</v>
      </c>
      <c r="K23" s="63">
        <f>celkové!K133</f>
        <v>3</v>
      </c>
      <c r="L23" s="65">
        <f>celkové!L133</f>
        <v>4</v>
      </c>
      <c r="M23" s="10">
        <f t="shared" si="1"/>
        <v>7</v>
      </c>
      <c r="N23" s="65">
        <f>celkové!N133</f>
        <v>0</v>
      </c>
      <c r="O23" s="65">
        <f>celkové!O133</f>
        <v>-2</v>
      </c>
      <c r="P23" s="65">
        <f>celkové!P133</f>
        <v>-3</v>
      </c>
      <c r="Q23" s="140">
        <f t="shared" si="2"/>
        <v>86.8</v>
      </c>
      <c r="R23" s="187">
        <f>celkové!R133</f>
        <v>87</v>
      </c>
      <c r="S23" s="188" t="str">
        <f>celkové!S133</f>
        <v>Ž</v>
      </c>
    </row>
    <row r="24" spans="1:19" s="102" customFormat="1" ht="20.100000000000001" customHeight="1">
      <c r="A24" s="12" t="s">
        <v>254</v>
      </c>
      <c r="B24" s="183" t="str">
        <f>celkové!B136</f>
        <v>Ungerová</v>
      </c>
      <c r="C24" s="183" t="str">
        <f>celkové!C136</f>
        <v>Markéta</v>
      </c>
      <c r="D24" s="184">
        <f>celkové!D136</f>
        <v>101</v>
      </c>
      <c r="E24" s="63">
        <f>celkové!E136</f>
        <v>0</v>
      </c>
      <c r="F24" s="32">
        <f t="shared" ref="F24:F38" si="3">SUM(E24-70)*-20/60</f>
        <v>23.333333333333332</v>
      </c>
      <c r="G24" s="185">
        <f>celkové!G136</f>
        <v>57</v>
      </c>
      <c r="H24" s="39" t="s">
        <v>10</v>
      </c>
      <c r="I24" s="186">
        <f>celkové!I136</f>
        <v>10</v>
      </c>
      <c r="J24" s="41" t="s">
        <v>11</v>
      </c>
      <c r="K24" s="63">
        <f>celkové!K136</f>
        <v>5</v>
      </c>
      <c r="L24" s="65">
        <f>celkové!L136</f>
        <v>5</v>
      </c>
      <c r="M24" s="10">
        <f t="shared" ref="M24:M38" si="4">SUM(K24+L24)</f>
        <v>10</v>
      </c>
      <c r="N24" s="65">
        <f>celkové!N136</f>
        <v>0</v>
      </c>
      <c r="O24" s="65">
        <f>celkové!O136</f>
        <v>-2</v>
      </c>
      <c r="P24" s="65">
        <f>celkové!P136</f>
        <v>0</v>
      </c>
      <c r="Q24" s="140">
        <f t="shared" ref="Q24:Q38" si="5">SUM(F24+G24+I24/60+M24+N24+O24+P24)</f>
        <v>88.5</v>
      </c>
      <c r="R24" s="187">
        <f>celkové!R136</f>
        <v>71</v>
      </c>
      <c r="S24" s="188" t="str">
        <f>celkové!S136</f>
        <v>Ž</v>
      </c>
    </row>
    <row r="25" spans="1:19" ht="20.100000000000001" customHeight="1">
      <c r="A25" s="12" t="s">
        <v>255</v>
      </c>
      <c r="B25" s="183" t="str">
        <f>celkové!B137</f>
        <v>Landová</v>
      </c>
      <c r="C25" s="183" t="str">
        <f>celkové!C137</f>
        <v>Michaela</v>
      </c>
      <c r="D25" s="184">
        <f>celkové!D137</f>
        <v>97</v>
      </c>
      <c r="E25" s="63">
        <f>celkové!E137</f>
        <v>0</v>
      </c>
      <c r="F25" s="32">
        <f t="shared" si="3"/>
        <v>23.333333333333332</v>
      </c>
      <c r="G25" s="185">
        <f>celkové!G137</f>
        <v>66</v>
      </c>
      <c r="H25" s="39" t="s">
        <v>10</v>
      </c>
      <c r="I25" s="186">
        <f>celkové!I137</f>
        <v>11</v>
      </c>
      <c r="J25" s="41" t="s">
        <v>11</v>
      </c>
      <c r="K25" s="63">
        <f>celkové!K137</f>
        <v>3</v>
      </c>
      <c r="L25" s="65">
        <f>celkové!L137</f>
        <v>4</v>
      </c>
      <c r="M25" s="10">
        <f t="shared" si="4"/>
        <v>7</v>
      </c>
      <c r="N25" s="65">
        <f>celkové!N137</f>
        <v>0</v>
      </c>
      <c r="O25" s="65">
        <f>celkové!O137</f>
        <v>-2</v>
      </c>
      <c r="P25" s="65">
        <f>celkové!P137</f>
        <v>-3</v>
      </c>
      <c r="Q25" s="140">
        <f t="shared" si="5"/>
        <v>91.516666666666666</v>
      </c>
      <c r="R25" s="187">
        <f>celkové!R137</f>
        <v>64</v>
      </c>
      <c r="S25" s="188" t="str">
        <f>celkové!S137</f>
        <v>Ž</v>
      </c>
    </row>
    <row r="26" spans="1:19" ht="20.100000000000001" customHeight="1">
      <c r="A26" s="12" t="s">
        <v>256</v>
      </c>
      <c r="B26" s="183" t="str">
        <f>celkové!B138</f>
        <v>Šulcová</v>
      </c>
      <c r="C26" s="183" t="str">
        <f>celkové!C138</f>
        <v>Vanda</v>
      </c>
      <c r="D26" s="184">
        <f>celkové!D138</f>
        <v>116</v>
      </c>
      <c r="E26" s="63">
        <f>celkové!E138</f>
        <v>0</v>
      </c>
      <c r="F26" s="32">
        <f t="shared" si="3"/>
        <v>23.333333333333332</v>
      </c>
      <c r="G26" s="185">
        <f>celkové!G138</f>
        <v>67</v>
      </c>
      <c r="H26" s="39" t="s">
        <v>10</v>
      </c>
      <c r="I26" s="186">
        <f>celkové!I138</f>
        <v>19</v>
      </c>
      <c r="J26" s="41" t="s">
        <v>11</v>
      </c>
      <c r="K26" s="63">
        <f>celkové!K138</f>
        <v>3</v>
      </c>
      <c r="L26" s="65">
        <f>celkové!L138</f>
        <v>1</v>
      </c>
      <c r="M26" s="10">
        <f t="shared" si="4"/>
        <v>4</v>
      </c>
      <c r="N26" s="65">
        <f>celkové!N138</f>
        <v>0</v>
      </c>
      <c r="O26" s="65">
        <f>celkové!O138</f>
        <v>-2</v>
      </c>
      <c r="P26" s="65">
        <f>celkové!P138</f>
        <v>0</v>
      </c>
      <c r="Q26" s="140">
        <f t="shared" si="5"/>
        <v>92.649999999999991</v>
      </c>
      <c r="R26" s="187">
        <f>celkové!R138</f>
        <v>79</v>
      </c>
      <c r="S26" s="188" t="str">
        <f>celkové!S138</f>
        <v>Ž</v>
      </c>
    </row>
    <row r="27" spans="1:19" ht="20.100000000000001" customHeight="1">
      <c r="A27" s="12" t="s">
        <v>257</v>
      </c>
      <c r="B27" s="183" t="str">
        <f>celkové!B140</f>
        <v>Urbanová</v>
      </c>
      <c r="C27" s="183" t="str">
        <f>celkové!C140</f>
        <v>Lenka</v>
      </c>
      <c r="D27" s="184">
        <f>celkové!D140</f>
        <v>59</v>
      </c>
      <c r="E27" s="63">
        <f>celkové!E140</f>
        <v>0</v>
      </c>
      <c r="F27" s="32">
        <f t="shared" si="3"/>
        <v>23.333333333333332</v>
      </c>
      <c r="G27" s="185">
        <f>celkové!G140</f>
        <v>70</v>
      </c>
      <c r="H27" s="39" t="s">
        <v>10</v>
      </c>
      <c r="I27" s="186">
        <f>celkové!I140</f>
        <v>30</v>
      </c>
      <c r="J27" s="41" t="s">
        <v>11</v>
      </c>
      <c r="K27" s="63">
        <f>celkové!K140</f>
        <v>5</v>
      </c>
      <c r="L27" s="65">
        <f>celkové!L140</f>
        <v>2</v>
      </c>
      <c r="M27" s="10">
        <f t="shared" si="4"/>
        <v>7</v>
      </c>
      <c r="N27" s="65">
        <f>celkové!N140</f>
        <v>0</v>
      </c>
      <c r="O27" s="65">
        <f>celkové!O140</f>
        <v>-2</v>
      </c>
      <c r="P27" s="65">
        <f>celkové!P140</f>
        <v>-3</v>
      </c>
      <c r="Q27" s="140">
        <f t="shared" si="5"/>
        <v>95.833333333333329</v>
      </c>
      <c r="R27" s="187">
        <f>celkové!R140</f>
        <v>71</v>
      </c>
      <c r="S27" s="188" t="str">
        <f>celkové!S140</f>
        <v>Ž</v>
      </c>
    </row>
    <row r="28" spans="1:19" ht="20.100000000000001" customHeight="1">
      <c r="A28" s="12" t="s">
        <v>258</v>
      </c>
      <c r="B28" s="183" t="str">
        <f>celkové!B141</f>
        <v>Uhrová</v>
      </c>
      <c r="C28" s="183" t="str">
        <f>celkové!C141</f>
        <v>Alice</v>
      </c>
      <c r="D28" s="184">
        <f>celkové!D141</f>
        <v>95</v>
      </c>
      <c r="E28" s="63">
        <f>celkové!E141</f>
        <v>0</v>
      </c>
      <c r="F28" s="32">
        <f t="shared" si="3"/>
        <v>23.333333333333332</v>
      </c>
      <c r="G28" s="185">
        <f>celkové!G141</f>
        <v>76</v>
      </c>
      <c r="H28" s="39" t="s">
        <v>10</v>
      </c>
      <c r="I28" s="186">
        <f>celkové!I141</f>
        <v>27</v>
      </c>
      <c r="J28" s="41" t="s">
        <v>11</v>
      </c>
      <c r="K28" s="63">
        <f>celkové!K141</f>
        <v>0</v>
      </c>
      <c r="L28" s="65">
        <f>celkové!L141</f>
        <v>2</v>
      </c>
      <c r="M28" s="10">
        <f t="shared" si="4"/>
        <v>2</v>
      </c>
      <c r="N28" s="65">
        <f>celkové!N141</f>
        <v>0</v>
      </c>
      <c r="O28" s="65">
        <f>celkové!O141</f>
        <v>-2</v>
      </c>
      <c r="P28" s="65">
        <f>celkové!P141</f>
        <v>-3</v>
      </c>
      <c r="Q28" s="140">
        <f t="shared" si="5"/>
        <v>96.783333333333331</v>
      </c>
      <c r="R28" s="187">
        <f>celkové!R141</f>
        <v>59</v>
      </c>
      <c r="S28" s="188" t="str">
        <f>celkové!S141</f>
        <v>Ž</v>
      </c>
    </row>
    <row r="29" spans="1:19" s="102" customFormat="1" ht="20.100000000000001" customHeight="1">
      <c r="A29" s="12" t="s">
        <v>259</v>
      </c>
      <c r="B29" s="183" t="str">
        <f>celkové!B143</f>
        <v>Haličková</v>
      </c>
      <c r="C29" s="183" t="str">
        <f>celkové!C143</f>
        <v>Vlaďka</v>
      </c>
      <c r="D29" s="184">
        <f>celkové!D143</f>
        <v>14</v>
      </c>
      <c r="E29" s="63">
        <f>celkové!E143</f>
        <v>0</v>
      </c>
      <c r="F29" s="32">
        <f t="shared" si="3"/>
        <v>23.333333333333332</v>
      </c>
      <c r="G29" s="185">
        <f>celkové!G143</f>
        <v>74</v>
      </c>
      <c r="H29" s="39" t="s">
        <v>10</v>
      </c>
      <c r="I29" s="186">
        <f>celkové!I143</f>
        <v>35</v>
      </c>
      <c r="J29" s="41" t="s">
        <v>11</v>
      </c>
      <c r="K29" s="63">
        <f>celkové!K143</f>
        <v>1</v>
      </c>
      <c r="L29" s="65">
        <f>celkové!L143</f>
        <v>3</v>
      </c>
      <c r="M29" s="10">
        <f t="shared" si="4"/>
        <v>4</v>
      </c>
      <c r="N29" s="65">
        <f>celkové!N143</f>
        <v>0</v>
      </c>
      <c r="O29" s="65">
        <f>celkové!O143</f>
        <v>-2</v>
      </c>
      <c r="P29" s="65">
        <f>celkové!P143</f>
        <v>-3</v>
      </c>
      <c r="Q29" s="140">
        <f t="shared" si="5"/>
        <v>96.916666666666657</v>
      </c>
      <c r="R29" s="187">
        <f>celkové!R143</f>
        <v>70</v>
      </c>
      <c r="S29" s="188" t="str">
        <f>celkové!S143</f>
        <v>Ž</v>
      </c>
    </row>
    <row r="30" spans="1:19" ht="20.100000000000001" customHeight="1">
      <c r="A30" s="12" t="s">
        <v>260</v>
      </c>
      <c r="B30" s="183" t="str">
        <f>celkové!B144</f>
        <v>Svobodová</v>
      </c>
      <c r="C30" s="183" t="str">
        <f>celkové!C144</f>
        <v>Jitka</v>
      </c>
      <c r="D30" s="184">
        <f>celkové!D144</f>
        <v>63</v>
      </c>
      <c r="E30" s="63">
        <f>celkové!E144</f>
        <v>0</v>
      </c>
      <c r="F30" s="32">
        <f t="shared" si="3"/>
        <v>23.333333333333332</v>
      </c>
      <c r="G30" s="185">
        <f>celkové!G144</f>
        <v>81</v>
      </c>
      <c r="H30" s="39" t="s">
        <v>10</v>
      </c>
      <c r="I30" s="186">
        <f>celkové!I144</f>
        <v>44</v>
      </c>
      <c r="J30" s="41" t="s">
        <v>11</v>
      </c>
      <c r="K30" s="63">
        <f>celkové!K144</f>
        <v>0</v>
      </c>
      <c r="L30" s="65">
        <f>celkové!L144</f>
        <v>4</v>
      </c>
      <c r="M30" s="10">
        <f t="shared" si="4"/>
        <v>4</v>
      </c>
      <c r="N30" s="65">
        <f>celkové!N144</f>
        <v>0</v>
      </c>
      <c r="O30" s="65">
        <f>celkové!O144</f>
        <v>-2</v>
      </c>
      <c r="P30" s="65">
        <f>celkové!P144</f>
        <v>-3</v>
      </c>
      <c r="Q30" s="140">
        <f t="shared" si="5"/>
        <v>104.06666666666666</v>
      </c>
      <c r="R30" s="187">
        <f>celkové!R144</f>
        <v>77</v>
      </c>
      <c r="S30" s="188" t="str">
        <f>celkové!S144</f>
        <v>Ž</v>
      </c>
    </row>
    <row r="31" spans="1:19" s="102" customFormat="1" ht="20.100000000000001" customHeight="1">
      <c r="A31" s="12" t="s">
        <v>261</v>
      </c>
      <c r="B31" s="183" t="str">
        <f>celkové!B145</f>
        <v>Joachymstálová</v>
      </c>
      <c r="C31" s="183" t="str">
        <f>celkové!C145</f>
        <v>Klára</v>
      </c>
      <c r="D31" s="184">
        <f>celkové!D145</f>
        <v>84</v>
      </c>
      <c r="E31" s="63">
        <f>celkové!E145</f>
        <v>0</v>
      </c>
      <c r="F31" s="32">
        <f t="shared" si="3"/>
        <v>23.333333333333332</v>
      </c>
      <c r="G31" s="185">
        <f>celkové!G145</f>
        <v>82</v>
      </c>
      <c r="H31" s="39" t="s">
        <v>10</v>
      </c>
      <c r="I31" s="186">
        <f>celkové!I145</f>
        <v>24</v>
      </c>
      <c r="J31" s="41" t="s">
        <v>11</v>
      </c>
      <c r="K31" s="63">
        <f>celkové!K145</f>
        <v>5</v>
      </c>
      <c r="L31" s="65">
        <f>celkové!L145</f>
        <v>1</v>
      </c>
      <c r="M31" s="10">
        <f t="shared" si="4"/>
        <v>6</v>
      </c>
      <c r="N31" s="65">
        <f>celkové!N145</f>
        <v>0</v>
      </c>
      <c r="O31" s="65">
        <f>celkové!O145</f>
        <v>-2</v>
      </c>
      <c r="P31" s="65">
        <f>celkové!P145</f>
        <v>-3</v>
      </c>
      <c r="Q31" s="140">
        <f t="shared" si="5"/>
        <v>106.73333333333333</v>
      </c>
      <c r="R31" s="187">
        <f>celkové!R145</f>
        <v>80</v>
      </c>
      <c r="S31" s="188" t="str">
        <f>celkové!S145</f>
        <v>Ž</v>
      </c>
    </row>
    <row r="32" spans="1:19" s="117" customFormat="1" ht="20.100000000000001" customHeight="1">
      <c r="A32" s="12" t="s">
        <v>262</v>
      </c>
      <c r="B32" s="183" t="str">
        <f>celkové!B146</f>
        <v>Schambergová</v>
      </c>
      <c r="C32" s="183" t="str">
        <f>celkové!C146</f>
        <v>Eliška</v>
      </c>
      <c r="D32" s="184">
        <f>celkové!D146</f>
        <v>62</v>
      </c>
      <c r="E32" s="63">
        <f>celkové!E146</f>
        <v>0</v>
      </c>
      <c r="F32" s="32">
        <f t="shared" si="3"/>
        <v>23.333333333333332</v>
      </c>
      <c r="G32" s="185">
        <f>celkové!G146</f>
        <v>81</v>
      </c>
      <c r="H32" s="39" t="s">
        <v>10</v>
      </c>
      <c r="I32" s="186">
        <f>celkové!I146</f>
        <v>44</v>
      </c>
      <c r="J32" s="41" t="s">
        <v>11</v>
      </c>
      <c r="K32" s="63">
        <f>celkové!K146</f>
        <v>5</v>
      </c>
      <c r="L32" s="65">
        <f>celkové!L146</f>
        <v>4</v>
      </c>
      <c r="M32" s="10">
        <f t="shared" si="4"/>
        <v>9</v>
      </c>
      <c r="N32" s="65">
        <f>celkové!N146</f>
        <v>0</v>
      </c>
      <c r="O32" s="65">
        <f>celkové!O146</f>
        <v>-2</v>
      </c>
      <c r="P32" s="65">
        <f>celkové!P146</f>
        <v>-3</v>
      </c>
      <c r="Q32" s="140">
        <f t="shared" si="5"/>
        <v>109.06666666666666</v>
      </c>
      <c r="R32" s="187">
        <f>celkové!R146</f>
        <v>77</v>
      </c>
      <c r="S32" s="188" t="str">
        <f>celkové!S146</f>
        <v>Ž</v>
      </c>
    </row>
    <row r="33" spans="1:19" ht="20.100000000000001" customHeight="1">
      <c r="A33" s="12" t="s">
        <v>263</v>
      </c>
      <c r="B33" s="183" t="str">
        <f>celkové!B147</f>
        <v>Hušková</v>
      </c>
      <c r="C33" s="183" t="str">
        <f>celkové!C147</f>
        <v>Pavla</v>
      </c>
      <c r="D33" s="184">
        <f>celkové!D147</f>
        <v>64</v>
      </c>
      <c r="E33" s="63">
        <f>celkové!E147</f>
        <v>0</v>
      </c>
      <c r="F33" s="32">
        <f t="shared" si="3"/>
        <v>23.333333333333332</v>
      </c>
      <c r="G33" s="185">
        <f>celkové!G147</f>
        <v>81</v>
      </c>
      <c r="H33" s="39" t="s">
        <v>10</v>
      </c>
      <c r="I33" s="186">
        <f>celkové!I147</f>
        <v>44</v>
      </c>
      <c r="J33" s="41" t="s">
        <v>11</v>
      </c>
      <c r="K33" s="63">
        <f>celkové!K147</f>
        <v>5</v>
      </c>
      <c r="L33" s="65">
        <f>celkové!L147</f>
        <v>4</v>
      </c>
      <c r="M33" s="10">
        <f t="shared" si="4"/>
        <v>9</v>
      </c>
      <c r="N33" s="65">
        <f>celkové!N147</f>
        <v>0</v>
      </c>
      <c r="O33" s="65">
        <f>celkové!O147</f>
        <v>-2</v>
      </c>
      <c r="P33" s="65">
        <f>celkové!P147</f>
        <v>-3</v>
      </c>
      <c r="Q33" s="140">
        <f t="shared" si="5"/>
        <v>109.06666666666666</v>
      </c>
      <c r="R33" s="187">
        <f>celkové!R147</f>
        <v>78</v>
      </c>
      <c r="S33" s="188" t="str">
        <f>celkové!S147</f>
        <v>Ž</v>
      </c>
    </row>
    <row r="34" spans="1:19" s="117" customFormat="1" ht="20.100000000000001" customHeight="1">
      <c r="A34" s="12" t="s">
        <v>264</v>
      </c>
      <c r="B34" s="183" t="str">
        <f>celkové!B149</f>
        <v>Joachymstálová</v>
      </c>
      <c r="C34" s="183" t="str">
        <f>celkové!C149</f>
        <v>Pavla</v>
      </c>
      <c r="D34" s="184">
        <f>celkové!D149</f>
        <v>83</v>
      </c>
      <c r="E34" s="63">
        <f>celkové!E149</f>
        <v>0</v>
      </c>
      <c r="F34" s="32">
        <f t="shared" si="3"/>
        <v>23.333333333333332</v>
      </c>
      <c r="G34" s="185">
        <f>celkové!G149</f>
        <v>82</v>
      </c>
      <c r="H34" s="39" t="s">
        <v>10</v>
      </c>
      <c r="I34" s="186">
        <f>celkové!I149</f>
        <v>24</v>
      </c>
      <c r="J34" s="41" t="s">
        <v>11</v>
      </c>
      <c r="K34" s="63">
        <f>celkové!K149</f>
        <v>5</v>
      </c>
      <c r="L34" s="65">
        <f>celkové!L149</f>
        <v>4</v>
      </c>
      <c r="M34" s="10">
        <f t="shared" si="4"/>
        <v>9</v>
      </c>
      <c r="N34" s="65">
        <f>celkové!N149</f>
        <v>0</v>
      </c>
      <c r="O34" s="65">
        <f>celkové!O149</f>
        <v>-2</v>
      </c>
      <c r="P34" s="65">
        <f>celkové!P149</f>
        <v>0</v>
      </c>
      <c r="Q34" s="140">
        <f t="shared" si="5"/>
        <v>112.73333333333333</v>
      </c>
      <c r="R34" s="187">
        <f>celkové!R149</f>
        <v>83</v>
      </c>
      <c r="S34" s="188" t="str">
        <f>celkové!S149</f>
        <v>Ž</v>
      </c>
    </row>
    <row r="35" spans="1:19" s="117" customFormat="1" ht="20.100000000000001" customHeight="1">
      <c r="A35" s="12" t="s">
        <v>265</v>
      </c>
      <c r="B35" s="183" t="str">
        <f>celkové!B150</f>
        <v>Havlíčková</v>
      </c>
      <c r="C35" s="183" t="str">
        <f>celkové!C150</f>
        <v>Marcela</v>
      </c>
      <c r="D35" s="184">
        <f>celkové!D150</f>
        <v>85</v>
      </c>
      <c r="E35" s="63">
        <f>celkové!E150</f>
        <v>0</v>
      </c>
      <c r="F35" s="32">
        <f t="shared" si="3"/>
        <v>23.333333333333332</v>
      </c>
      <c r="G35" s="185">
        <f>celkové!G150</f>
        <v>82</v>
      </c>
      <c r="H35" s="39" t="s">
        <v>10</v>
      </c>
      <c r="I35" s="186">
        <f>celkové!I150</f>
        <v>24</v>
      </c>
      <c r="J35" s="41" t="s">
        <v>11</v>
      </c>
      <c r="K35" s="63">
        <f>celkové!K150</f>
        <v>5</v>
      </c>
      <c r="L35" s="65">
        <f>celkové!L150</f>
        <v>5</v>
      </c>
      <c r="M35" s="10">
        <f t="shared" si="4"/>
        <v>10</v>
      </c>
      <c r="N35" s="65">
        <f>celkové!N150</f>
        <v>0</v>
      </c>
      <c r="O35" s="65">
        <f>celkové!O150</f>
        <v>-2</v>
      </c>
      <c r="P35" s="65">
        <f>celkové!P150</f>
        <v>0</v>
      </c>
      <c r="Q35" s="140">
        <f t="shared" si="5"/>
        <v>113.73333333333333</v>
      </c>
      <c r="R35" s="187">
        <f>celkové!R150</f>
        <v>87</v>
      </c>
      <c r="S35" s="188" t="str">
        <f>celkové!S150</f>
        <v>Ž</v>
      </c>
    </row>
    <row r="36" spans="1:19" ht="20.100000000000001" customHeight="1">
      <c r="A36" s="12" t="s">
        <v>266</v>
      </c>
      <c r="B36" s="183" t="str">
        <f>celkové!B151</f>
        <v>Zelenková</v>
      </c>
      <c r="C36" s="183" t="str">
        <f>celkové!C151</f>
        <v>Dana</v>
      </c>
      <c r="D36" s="184">
        <f>celkové!D151</f>
        <v>126</v>
      </c>
      <c r="E36" s="63">
        <f>celkové!E151</f>
        <v>0</v>
      </c>
      <c r="F36" s="32">
        <f t="shared" si="3"/>
        <v>23.333333333333332</v>
      </c>
      <c r="G36" s="185">
        <f>celkové!G151</f>
        <v>91</v>
      </c>
      <c r="H36" s="39" t="s">
        <v>10</v>
      </c>
      <c r="I36" s="186">
        <f>celkové!I151</f>
        <v>33</v>
      </c>
      <c r="J36" s="41" t="s">
        <v>11</v>
      </c>
      <c r="K36" s="63">
        <f>celkové!K151</f>
        <v>3</v>
      </c>
      <c r="L36" s="65">
        <f>celkové!L151</f>
        <v>3</v>
      </c>
      <c r="M36" s="10">
        <f t="shared" si="4"/>
        <v>6</v>
      </c>
      <c r="N36" s="65">
        <f>celkové!N151</f>
        <v>0</v>
      </c>
      <c r="O36" s="65">
        <f>celkové!O151</f>
        <v>-2</v>
      </c>
      <c r="P36" s="65">
        <f>celkové!P151</f>
        <v>0</v>
      </c>
      <c r="Q36" s="140">
        <f t="shared" si="5"/>
        <v>118.88333333333333</v>
      </c>
      <c r="R36" s="187">
        <f>celkové!R151</f>
        <v>52</v>
      </c>
      <c r="S36" s="188" t="str">
        <f>celkové!S151</f>
        <v>Ž</v>
      </c>
    </row>
    <row r="37" spans="1:19" ht="20.100000000000001" customHeight="1">
      <c r="A37" s="12" t="s">
        <v>267</v>
      </c>
      <c r="B37" s="183" t="str">
        <f>celkové!B152</f>
        <v>Partlová</v>
      </c>
      <c r="C37" s="183" t="str">
        <f>celkové!C152</f>
        <v>Tereza</v>
      </c>
      <c r="D37" s="184">
        <f>celkové!D152</f>
        <v>17</v>
      </c>
      <c r="E37" s="63">
        <f>celkové!E152</f>
        <v>0</v>
      </c>
      <c r="F37" s="32">
        <f t="shared" si="3"/>
        <v>23.333333333333332</v>
      </c>
      <c r="G37" s="185">
        <f>celkové!G152</f>
        <v>90</v>
      </c>
      <c r="H37" s="39" t="s">
        <v>10</v>
      </c>
      <c r="I37" s="186">
        <f>celkové!I152</f>
        <v>1</v>
      </c>
      <c r="J37" s="41" t="s">
        <v>11</v>
      </c>
      <c r="K37" s="63">
        <f>celkové!K152</f>
        <v>4</v>
      </c>
      <c r="L37" s="65">
        <f>celkové!L152</f>
        <v>5</v>
      </c>
      <c r="M37" s="10">
        <f t="shared" si="4"/>
        <v>9</v>
      </c>
      <c r="N37" s="65">
        <f>celkové!N152</f>
        <v>0</v>
      </c>
      <c r="O37" s="65">
        <f>celkové!O152</f>
        <v>-2</v>
      </c>
      <c r="P37" s="65">
        <f>celkové!P152</f>
        <v>0</v>
      </c>
      <c r="Q37" s="140">
        <f t="shared" si="5"/>
        <v>120.35</v>
      </c>
      <c r="R37" s="187">
        <f>celkové!R152</f>
        <v>92</v>
      </c>
      <c r="S37" s="188" t="str">
        <f>celkové!S152</f>
        <v>Ž</v>
      </c>
    </row>
    <row r="38" spans="1:19" s="117" customFormat="1" ht="20.100000000000001" customHeight="1">
      <c r="A38" s="12" t="s">
        <v>268</v>
      </c>
      <c r="B38" s="183" t="str">
        <f>celkové!B153</f>
        <v>Slámová</v>
      </c>
      <c r="C38" s="183" t="str">
        <f>celkové!C153</f>
        <v>Hana</v>
      </c>
      <c r="D38" s="184">
        <f>celkové!D153</f>
        <v>125</v>
      </c>
      <c r="E38" s="63">
        <f>celkové!E153</f>
        <v>0</v>
      </c>
      <c r="F38" s="32">
        <f t="shared" si="3"/>
        <v>23.333333333333332</v>
      </c>
      <c r="G38" s="185">
        <f>celkové!G153</f>
        <v>96</v>
      </c>
      <c r="H38" s="39" t="s">
        <v>10</v>
      </c>
      <c r="I38" s="186">
        <f>celkové!I153</f>
        <v>33</v>
      </c>
      <c r="J38" s="41" t="s">
        <v>11</v>
      </c>
      <c r="K38" s="63">
        <f>celkové!K153</f>
        <v>3</v>
      </c>
      <c r="L38" s="65">
        <f>celkové!L153</f>
        <v>4</v>
      </c>
      <c r="M38" s="10">
        <f t="shared" si="4"/>
        <v>7</v>
      </c>
      <c r="N38" s="65">
        <f>celkové!N153</f>
        <v>0</v>
      </c>
      <c r="O38" s="65">
        <f>celkové!O153</f>
        <v>-2</v>
      </c>
      <c r="P38" s="65">
        <f>celkové!P153</f>
        <v>0</v>
      </c>
      <c r="Q38" s="140">
        <f t="shared" si="5"/>
        <v>124.88333333333333</v>
      </c>
      <c r="R38" s="187">
        <f>celkové!R153</f>
        <v>52</v>
      </c>
      <c r="S38" s="188" t="str">
        <f>celkové!S153</f>
        <v>Ž</v>
      </c>
    </row>
  </sheetData>
  <mergeCells count="3">
    <mergeCell ref="B1:S1"/>
    <mergeCell ref="G3:J3"/>
    <mergeCell ref="R3:S3"/>
  </mergeCells>
  <pageMargins left="0.70866141732283472" right="0.70866141732283472" top="0.78740157480314965" bottom="0.78740157480314965" header="0.31496062992125984" footer="0.31496062992125984"/>
  <pageSetup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9"/>
  <sheetViews>
    <sheetView tabSelected="1" view="pageBreakPreview" topLeftCell="A3" zoomScale="60" zoomScaleNormal="90" workbookViewId="0">
      <selection activeCell="D8" sqref="D8"/>
    </sheetView>
  </sheetViews>
  <sheetFormatPr defaultRowHeight="14.4"/>
  <cols>
    <col min="2" max="3" width="20.77734375" customWidth="1"/>
    <col min="4" max="6" width="7.77734375" customWidth="1"/>
    <col min="7" max="10" width="6.77734375" customWidth="1"/>
  </cols>
  <sheetData>
    <row r="1" spans="1:19" ht="31.8" thickBot="1">
      <c r="B1" s="165" t="s">
        <v>0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7"/>
    </row>
    <row r="2" spans="1:19" ht="18.600000000000001" thickBot="1">
      <c r="B2" s="34" t="s">
        <v>14</v>
      </c>
      <c r="C2" s="35"/>
      <c r="D2" s="35"/>
      <c r="E2" s="35"/>
      <c r="F2" s="35"/>
      <c r="G2" s="35"/>
      <c r="H2" s="35"/>
      <c r="I2" s="35"/>
      <c r="J2" s="35"/>
      <c r="K2" s="35">
        <v>1</v>
      </c>
      <c r="L2" s="35">
        <v>4</v>
      </c>
      <c r="M2" s="35"/>
      <c r="N2" s="35">
        <v>3</v>
      </c>
      <c r="O2" s="35">
        <v>5</v>
      </c>
      <c r="P2" s="35">
        <v>6</v>
      </c>
      <c r="Q2" s="35"/>
      <c r="R2" s="36"/>
      <c r="S2" s="37"/>
    </row>
    <row r="3" spans="1:19" ht="186.6">
      <c r="B3" s="1" t="s">
        <v>1</v>
      </c>
      <c r="C3" s="2" t="s">
        <v>2</v>
      </c>
      <c r="D3" s="3" t="s">
        <v>3</v>
      </c>
      <c r="E3" s="4" t="s">
        <v>13</v>
      </c>
      <c r="F3" s="5" t="s">
        <v>5</v>
      </c>
      <c r="G3" s="160" t="s">
        <v>4</v>
      </c>
      <c r="H3" s="161"/>
      <c r="I3" s="161"/>
      <c r="J3" s="162"/>
      <c r="K3" s="6" t="s">
        <v>7</v>
      </c>
      <c r="L3" s="4" t="s">
        <v>8</v>
      </c>
      <c r="M3" s="7" t="s">
        <v>6</v>
      </c>
      <c r="N3" s="5" t="s">
        <v>16</v>
      </c>
      <c r="O3" s="4" t="s">
        <v>17</v>
      </c>
      <c r="P3" s="4" t="s">
        <v>12</v>
      </c>
      <c r="Q3" s="8" t="s">
        <v>9</v>
      </c>
      <c r="R3" s="163" t="s">
        <v>15</v>
      </c>
      <c r="S3" s="164"/>
    </row>
    <row r="4" spans="1:19" ht="20.100000000000001" customHeight="1">
      <c r="A4" s="189" t="s">
        <v>234</v>
      </c>
      <c r="B4" s="134" t="str">
        <f>celkové!B33</f>
        <v>Valda</v>
      </c>
      <c r="C4" s="183" t="str">
        <f>celkové!C33</f>
        <v>Antonín</v>
      </c>
      <c r="D4" s="184">
        <f>celkové!D33</f>
        <v>68</v>
      </c>
      <c r="E4" s="63">
        <f>celkové!E33</f>
        <v>67</v>
      </c>
      <c r="F4" s="32">
        <f t="shared" ref="F4:F6" si="0">SUM(E4-70)*-20/60</f>
        <v>1</v>
      </c>
      <c r="G4" s="185">
        <f>celkové!G33</f>
        <v>43</v>
      </c>
      <c r="H4" s="39" t="s">
        <v>10</v>
      </c>
      <c r="I4" s="186">
        <f>celkové!I33</f>
        <v>0</v>
      </c>
      <c r="J4" s="41" t="s">
        <v>11</v>
      </c>
      <c r="K4" s="63">
        <f>celkové!K33</f>
        <v>0</v>
      </c>
      <c r="L4" s="65">
        <f>celkové!L33</f>
        <v>4</v>
      </c>
      <c r="M4" s="10">
        <f t="shared" ref="M4:M6" si="1">SUM(K4+L4)</f>
        <v>4</v>
      </c>
      <c r="N4" s="65">
        <f>celkové!N33</f>
        <v>0</v>
      </c>
      <c r="O4" s="65">
        <f>celkové!O33</f>
        <v>-2</v>
      </c>
      <c r="P4" s="65">
        <f>celkové!P33</f>
        <v>-7</v>
      </c>
      <c r="Q4" s="140">
        <f t="shared" ref="Q4:Q6" si="2">SUM(F4+G4+I4/60+M4+N4+O4+P4)</f>
        <v>39</v>
      </c>
      <c r="R4" s="187">
        <f>celkové!R33</f>
        <v>99</v>
      </c>
      <c r="S4" s="188" t="str">
        <f>celkové!S33</f>
        <v>D</v>
      </c>
    </row>
    <row r="5" spans="1:19" ht="20.100000000000001" customHeight="1">
      <c r="A5" s="189" t="s">
        <v>235</v>
      </c>
      <c r="B5" s="134" t="str">
        <f>celkové!B64</f>
        <v>Danda</v>
      </c>
      <c r="C5" s="183" t="str">
        <f>celkové!C64</f>
        <v>Kuba</v>
      </c>
      <c r="D5" s="184">
        <f>celkové!D64</f>
        <v>20</v>
      </c>
      <c r="E5" s="63">
        <f>celkové!E64</f>
        <v>69</v>
      </c>
      <c r="F5" s="32">
        <f t="shared" si="0"/>
        <v>0.33333333333333331</v>
      </c>
      <c r="G5" s="185">
        <f>celkové!G64</f>
        <v>47</v>
      </c>
      <c r="H5" s="39" t="s">
        <v>10</v>
      </c>
      <c r="I5" s="186">
        <f>celkové!I64</f>
        <v>45</v>
      </c>
      <c r="J5" s="41" t="s">
        <v>11</v>
      </c>
      <c r="K5" s="63">
        <f>celkové!K64</f>
        <v>1</v>
      </c>
      <c r="L5" s="65">
        <f>celkové!L64</f>
        <v>2</v>
      </c>
      <c r="M5" s="10">
        <f t="shared" si="1"/>
        <v>3</v>
      </c>
      <c r="N5" s="65">
        <f>celkové!N64</f>
        <v>0</v>
      </c>
      <c r="O5" s="65">
        <f>celkové!O64</f>
        <v>-2</v>
      </c>
      <c r="P5" s="65">
        <f>celkové!P64</f>
        <v>-3</v>
      </c>
      <c r="Q5" s="140">
        <f t="shared" si="2"/>
        <v>46.083333333333336</v>
      </c>
      <c r="R5" s="187">
        <f>celkové!R64</f>
        <v>97</v>
      </c>
      <c r="S5" s="188" t="str">
        <f>celkové!S64</f>
        <v>D</v>
      </c>
    </row>
    <row r="6" spans="1:19" s="102" customFormat="1" ht="20.100000000000001" customHeight="1">
      <c r="A6" s="189" t="s">
        <v>236</v>
      </c>
      <c r="B6" s="134" t="str">
        <f>celkové!B68</f>
        <v>Frajman</v>
      </c>
      <c r="C6" s="183" t="str">
        <f>celkové!C68</f>
        <v>Tomáš</v>
      </c>
      <c r="D6" s="184">
        <f>celkové!D68</f>
        <v>75</v>
      </c>
      <c r="E6" s="63">
        <f>celkové!E68</f>
        <v>70</v>
      </c>
      <c r="F6" s="32">
        <f t="shared" si="0"/>
        <v>0</v>
      </c>
      <c r="G6" s="185">
        <f>celkové!G68</f>
        <v>47</v>
      </c>
      <c r="H6" s="39" t="s">
        <v>10</v>
      </c>
      <c r="I6" s="186">
        <f>celkové!I68</f>
        <v>56</v>
      </c>
      <c r="J6" s="41" t="s">
        <v>11</v>
      </c>
      <c r="K6" s="63">
        <f>celkové!K68</f>
        <v>2</v>
      </c>
      <c r="L6" s="65">
        <f>celkové!L68</f>
        <v>3</v>
      </c>
      <c r="M6" s="10">
        <f t="shared" si="1"/>
        <v>5</v>
      </c>
      <c r="N6" s="65">
        <f>celkové!N68</f>
        <v>0</v>
      </c>
      <c r="O6" s="65">
        <f>celkové!O68</f>
        <v>-2</v>
      </c>
      <c r="P6" s="65">
        <f>celkové!P68</f>
        <v>-3</v>
      </c>
      <c r="Q6" s="140">
        <f t="shared" si="2"/>
        <v>47.93333333333333</v>
      </c>
      <c r="R6" s="187">
        <f>celkové!R68</f>
        <v>97</v>
      </c>
      <c r="S6" s="188" t="str">
        <f>celkové!S68</f>
        <v>D</v>
      </c>
    </row>
    <row r="7" spans="1:19" s="117" customFormat="1" ht="20.100000000000001" customHeight="1">
      <c r="A7" s="189" t="s">
        <v>237</v>
      </c>
      <c r="B7" s="134" t="str">
        <f>celkové!B78</f>
        <v>Štelcík</v>
      </c>
      <c r="C7" s="183" t="str">
        <f>celkové!C78</f>
        <v>Jakub</v>
      </c>
      <c r="D7" s="184">
        <f>celkové!D78</f>
        <v>143</v>
      </c>
      <c r="E7" s="63">
        <f>celkové!E78</f>
        <v>70</v>
      </c>
      <c r="F7" s="32">
        <f t="shared" ref="F7:F32" si="3">SUM(E7-70)*-20/60</f>
        <v>0</v>
      </c>
      <c r="G7" s="185">
        <f>celkové!G78</f>
        <v>44</v>
      </c>
      <c r="H7" s="39" t="s">
        <v>10</v>
      </c>
      <c r="I7" s="186">
        <f>celkové!I78</f>
        <v>43</v>
      </c>
      <c r="J7" s="41" t="s">
        <v>11</v>
      </c>
      <c r="K7" s="63">
        <f>celkové!K78</f>
        <v>4</v>
      </c>
      <c r="L7" s="65">
        <f>celkové!L78</f>
        <v>4</v>
      </c>
      <c r="M7" s="10">
        <f t="shared" ref="M7:M32" si="4">SUM(K7+L7)</f>
        <v>8</v>
      </c>
      <c r="N7" s="65">
        <f>celkové!N78</f>
        <v>0</v>
      </c>
      <c r="O7" s="65">
        <f>celkové!O78</f>
        <v>0</v>
      </c>
      <c r="P7" s="65">
        <f>celkové!P78</f>
        <v>0</v>
      </c>
      <c r="Q7" s="140">
        <f t="shared" ref="Q7:Q32" si="5">SUM(F7+G7+I7/60+M7+N7+O7+P7)</f>
        <v>52.716666666666669</v>
      </c>
      <c r="R7" s="187">
        <f>celkové!R78</f>
        <v>97</v>
      </c>
      <c r="S7" s="188" t="str">
        <f>celkové!S78</f>
        <v>D</v>
      </c>
    </row>
    <row r="8" spans="1:19" ht="20.100000000000001" customHeight="1">
      <c r="A8" s="189" t="s">
        <v>238</v>
      </c>
      <c r="B8" s="134" t="str">
        <f>celkové!B86</f>
        <v>Urban</v>
      </c>
      <c r="C8" s="183" t="str">
        <f>celkové!C86</f>
        <v>Ondřej</v>
      </c>
      <c r="D8" s="184">
        <f>celkové!D86</f>
        <v>60</v>
      </c>
      <c r="E8" s="63">
        <f>celkové!E86</f>
        <v>0</v>
      </c>
      <c r="F8" s="32">
        <f t="shared" si="3"/>
        <v>23.333333333333332</v>
      </c>
      <c r="G8" s="185">
        <f>celkové!G86</f>
        <v>35</v>
      </c>
      <c r="H8" s="39" t="s">
        <v>10</v>
      </c>
      <c r="I8" s="186">
        <f>celkové!I86</f>
        <v>54</v>
      </c>
      <c r="J8" s="41" t="s">
        <v>11</v>
      </c>
      <c r="K8" s="63">
        <f>celkové!K86</f>
        <v>0</v>
      </c>
      <c r="L8" s="65">
        <f>celkové!L86</f>
        <v>3</v>
      </c>
      <c r="M8" s="10">
        <f t="shared" si="4"/>
        <v>3</v>
      </c>
      <c r="N8" s="65">
        <f>celkové!N86</f>
        <v>0</v>
      </c>
      <c r="O8" s="65">
        <f>celkové!O86</f>
        <v>-2</v>
      </c>
      <c r="P8" s="65">
        <f>celkové!P86</f>
        <v>-3</v>
      </c>
      <c r="Q8" s="140">
        <f t="shared" si="5"/>
        <v>57.233333333333327</v>
      </c>
      <c r="R8" s="187">
        <f>celkové!R86</f>
        <v>2003</v>
      </c>
      <c r="S8" s="188" t="str">
        <f>celkové!S86</f>
        <v>D</v>
      </c>
    </row>
    <row r="9" spans="1:19" s="102" customFormat="1" ht="20.100000000000001" customHeight="1">
      <c r="A9" s="189" t="s">
        <v>239</v>
      </c>
      <c r="B9" s="134" t="str">
        <f>celkové!B87</f>
        <v>Janda</v>
      </c>
      <c r="C9" s="183" t="str">
        <f>celkové!C87</f>
        <v>Dominik</v>
      </c>
      <c r="D9" s="184">
        <f>celkové!D87</f>
        <v>93</v>
      </c>
      <c r="E9" s="63">
        <f>celkové!E87</f>
        <v>0</v>
      </c>
      <c r="F9" s="32">
        <f t="shared" si="3"/>
        <v>23.333333333333332</v>
      </c>
      <c r="G9" s="185">
        <f>celkové!G87</f>
        <v>33</v>
      </c>
      <c r="H9" s="39" t="s">
        <v>10</v>
      </c>
      <c r="I9" s="186">
        <f>celkové!I87</f>
        <v>0</v>
      </c>
      <c r="J9" s="41" t="s">
        <v>11</v>
      </c>
      <c r="K9" s="63">
        <f>celkové!K87</f>
        <v>4</v>
      </c>
      <c r="L9" s="65">
        <f>celkové!L87</f>
        <v>2</v>
      </c>
      <c r="M9" s="10">
        <f t="shared" si="4"/>
        <v>6</v>
      </c>
      <c r="N9" s="65">
        <f>celkové!N87</f>
        <v>0</v>
      </c>
      <c r="O9" s="65">
        <f>celkové!O87</f>
        <v>-2</v>
      </c>
      <c r="P9" s="65">
        <f>celkové!P87</f>
        <v>-3</v>
      </c>
      <c r="Q9" s="140">
        <f t="shared" si="5"/>
        <v>57.333333333333329</v>
      </c>
      <c r="R9" s="187">
        <f>celkové!R87</f>
        <v>97</v>
      </c>
      <c r="S9" s="188" t="str">
        <f>celkové!S87</f>
        <v>D</v>
      </c>
    </row>
    <row r="10" spans="1:19" ht="20.100000000000001" customHeight="1">
      <c r="A10" s="189" t="s">
        <v>240</v>
      </c>
      <c r="B10" s="134" t="str">
        <f>celkové!B89</f>
        <v>Jiřičná</v>
      </c>
      <c r="C10" s="183" t="str">
        <f>celkové!C89</f>
        <v>Kateřina</v>
      </c>
      <c r="D10" s="184">
        <f>celkové!D89</f>
        <v>124</v>
      </c>
      <c r="E10" s="63">
        <f>celkové!E89</f>
        <v>0</v>
      </c>
      <c r="F10" s="32">
        <f t="shared" si="3"/>
        <v>23.333333333333332</v>
      </c>
      <c r="G10" s="185">
        <f>celkové!G89</f>
        <v>33</v>
      </c>
      <c r="H10" s="39" t="s">
        <v>10</v>
      </c>
      <c r="I10" s="186">
        <f>celkové!I89</f>
        <v>54</v>
      </c>
      <c r="J10" s="41" t="s">
        <v>11</v>
      </c>
      <c r="K10" s="63">
        <f>celkové!K89</f>
        <v>4</v>
      </c>
      <c r="L10" s="65">
        <f>celkové!L89</f>
        <v>1</v>
      </c>
      <c r="M10" s="10">
        <f t="shared" si="4"/>
        <v>5</v>
      </c>
      <c r="N10" s="65">
        <f>celkové!N89</f>
        <v>0</v>
      </c>
      <c r="O10" s="65">
        <f>celkové!O89</f>
        <v>-2</v>
      </c>
      <c r="P10" s="65">
        <f>celkové!P89</f>
        <v>0</v>
      </c>
      <c r="Q10" s="140">
        <f t="shared" si="5"/>
        <v>60.233333333333327</v>
      </c>
      <c r="R10" s="187">
        <f>celkové!R89</f>
        <v>99</v>
      </c>
      <c r="S10" s="188" t="str">
        <f>celkové!S89</f>
        <v>D</v>
      </c>
    </row>
    <row r="11" spans="1:19" s="117" customFormat="1" ht="20.100000000000001" customHeight="1">
      <c r="A11" s="189" t="s">
        <v>241</v>
      </c>
      <c r="B11" s="134" t="str">
        <f>celkové!B90</f>
        <v>Frolík</v>
      </c>
      <c r="C11" s="183" t="str">
        <f>celkové!C90</f>
        <v>Kuba</v>
      </c>
      <c r="D11" s="184">
        <f>celkové!D90</f>
        <v>132</v>
      </c>
      <c r="E11" s="63">
        <f>celkové!E90</f>
        <v>0</v>
      </c>
      <c r="F11" s="32">
        <f t="shared" si="3"/>
        <v>23.333333333333332</v>
      </c>
      <c r="G11" s="185">
        <f>celkové!G90</f>
        <v>32</v>
      </c>
      <c r="H11" s="39" t="s">
        <v>10</v>
      </c>
      <c r="I11" s="186">
        <f>celkové!I90</f>
        <v>30</v>
      </c>
      <c r="J11" s="41" t="s">
        <v>11</v>
      </c>
      <c r="K11" s="63">
        <f>celkové!K90</f>
        <v>5</v>
      </c>
      <c r="L11" s="65">
        <f>celkové!L90</f>
        <v>5</v>
      </c>
      <c r="M11" s="10">
        <f t="shared" si="4"/>
        <v>10</v>
      </c>
      <c r="N11" s="65">
        <f>celkové!N90</f>
        <v>0</v>
      </c>
      <c r="O11" s="65">
        <f>celkové!O90</f>
        <v>-2</v>
      </c>
      <c r="P11" s="65">
        <f>celkové!P90</f>
        <v>-3</v>
      </c>
      <c r="Q11" s="140">
        <f t="shared" si="5"/>
        <v>60.833333333333329</v>
      </c>
      <c r="R11" s="187">
        <f>celkové!R90</f>
        <v>2002</v>
      </c>
      <c r="S11" s="188" t="str">
        <f>celkové!S90</f>
        <v>D</v>
      </c>
    </row>
    <row r="12" spans="1:19" s="102" customFormat="1" ht="20.100000000000001" customHeight="1">
      <c r="A12" s="189" t="s">
        <v>242</v>
      </c>
      <c r="B12" s="134" t="str">
        <f>celkové!B93</f>
        <v>Tomášek</v>
      </c>
      <c r="C12" s="183" t="str">
        <f>celkové!C93</f>
        <v>Roman</v>
      </c>
      <c r="D12" s="184">
        <f>celkové!D93</f>
        <v>28</v>
      </c>
      <c r="E12" s="63">
        <f>celkové!E93</f>
        <v>0</v>
      </c>
      <c r="F12" s="32">
        <f t="shared" si="3"/>
        <v>23.333333333333332</v>
      </c>
      <c r="G12" s="185">
        <f>celkové!G93</f>
        <v>37</v>
      </c>
      <c r="H12" s="39" t="s">
        <v>10</v>
      </c>
      <c r="I12" s="186">
        <f>celkové!I93</f>
        <v>43</v>
      </c>
      <c r="J12" s="41" t="s">
        <v>11</v>
      </c>
      <c r="K12" s="63">
        <f>celkové!K93</f>
        <v>4</v>
      </c>
      <c r="L12" s="65">
        <f>celkové!L93</f>
        <v>3</v>
      </c>
      <c r="M12" s="10">
        <f t="shared" si="4"/>
        <v>7</v>
      </c>
      <c r="N12" s="65">
        <f>celkové!N93</f>
        <v>0</v>
      </c>
      <c r="O12" s="65">
        <f>celkové!O93</f>
        <v>-2</v>
      </c>
      <c r="P12" s="65">
        <f>celkové!P93</f>
        <v>-3</v>
      </c>
      <c r="Q12" s="140">
        <f t="shared" si="5"/>
        <v>63.05</v>
      </c>
      <c r="R12" s="187">
        <f>celkové!R93</f>
        <v>2003</v>
      </c>
      <c r="S12" s="188" t="str">
        <f>celkové!S93</f>
        <v>D</v>
      </c>
    </row>
    <row r="13" spans="1:19" s="102" customFormat="1" ht="20.100000000000001" customHeight="1">
      <c r="A13" s="189" t="s">
        <v>243</v>
      </c>
      <c r="B13" s="134" t="str">
        <f>celkové!B95</f>
        <v>Ryndová</v>
      </c>
      <c r="C13" s="183" t="str">
        <f>celkové!C95</f>
        <v>Denisa</v>
      </c>
      <c r="D13" s="184">
        <f>celkové!D95</f>
        <v>154</v>
      </c>
      <c r="E13" s="63">
        <f>celkové!E95</f>
        <v>0</v>
      </c>
      <c r="F13" s="32">
        <f t="shared" si="3"/>
        <v>23.333333333333332</v>
      </c>
      <c r="G13" s="185">
        <f>celkové!G95</f>
        <v>39</v>
      </c>
      <c r="H13" s="39" t="s">
        <v>10</v>
      </c>
      <c r="I13" s="186">
        <f>celkové!I95</f>
        <v>40</v>
      </c>
      <c r="J13" s="41" t="s">
        <v>11</v>
      </c>
      <c r="K13" s="63">
        <f>celkové!K95</f>
        <v>3</v>
      </c>
      <c r="L13" s="65">
        <f>celkové!L95</f>
        <v>4</v>
      </c>
      <c r="M13" s="10">
        <f t="shared" si="4"/>
        <v>7</v>
      </c>
      <c r="N13" s="65">
        <f>celkové!N95</f>
        <v>0</v>
      </c>
      <c r="O13" s="65">
        <f>celkové!O95</f>
        <v>-2</v>
      </c>
      <c r="P13" s="65">
        <f>celkové!P95</f>
        <v>-3</v>
      </c>
      <c r="Q13" s="140">
        <f t="shared" si="5"/>
        <v>65</v>
      </c>
      <c r="R13" s="187">
        <f>celkové!R95</f>
        <v>2000</v>
      </c>
      <c r="S13" s="188" t="str">
        <f>celkové!S95</f>
        <v>D</v>
      </c>
    </row>
    <row r="14" spans="1:19" s="117" customFormat="1" ht="20.100000000000001" customHeight="1">
      <c r="A14" s="189" t="s">
        <v>244</v>
      </c>
      <c r="B14" s="134" t="str">
        <f>celkové!B96</f>
        <v>André</v>
      </c>
      <c r="C14" s="183" t="str">
        <f>celkové!C96</f>
        <v>Dominik</v>
      </c>
      <c r="D14" s="184">
        <f>celkové!D96</f>
        <v>131</v>
      </c>
      <c r="E14" s="63">
        <f>celkové!E96</f>
        <v>0</v>
      </c>
      <c r="F14" s="32">
        <f t="shared" si="3"/>
        <v>23.333333333333332</v>
      </c>
      <c r="G14" s="185">
        <f>celkové!G96</f>
        <v>41</v>
      </c>
      <c r="H14" s="39" t="s">
        <v>10</v>
      </c>
      <c r="I14" s="186">
        <f>celkové!I96</f>
        <v>12</v>
      </c>
      <c r="J14" s="41" t="s">
        <v>11</v>
      </c>
      <c r="K14" s="63">
        <f>celkové!K96</f>
        <v>1</v>
      </c>
      <c r="L14" s="65">
        <f>celkové!L96</f>
        <v>5</v>
      </c>
      <c r="M14" s="10">
        <f t="shared" si="4"/>
        <v>6</v>
      </c>
      <c r="N14" s="65">
        <f>celkové!N96</f>
        <v>0</v>
      </c>
      <c r="O14" s="65">
        <f>celkové!O96</f>
        <v>-2</v>
      </c>
      <c r="P14" s="65">
        <f>celkové!P96</f>
        <v>-3</v>
      </c>
      <c r="Q14" s="140">
        <f t="shared" si="5"/>
        <v>65.533333333333331</v>
      </c>
      <c r="R14" s="187">
        <f>celkové!R96</f>
        <v>2003</v>
      </c>
      <c r="S14" s="188" t="str">
        <f>celkové!S96</f>
        <v>D</v>
      </c>
    </row>
    <row r="15" spans="1:19" ht="20.100000000000001" customHeight="1">
      <c r="A15" s="189" t="s">
        <v>245</v>
      </c>
      <c r="B15" s="134" t="str">
        <f>celkové!B97</f>
        <v>Derfl</v>
      </c>
      <c r="C15" s="183" t="str">
        <f>celkové!C97</f>
        <v>Zbyněk</v>
      </c>
      <c r="D15" s="184">
        <f>celkové!D97</f>
        <v>31</v>
      </c>
      <c r="E15" s="63">
        <f>celkové!E97</f>
        <v>0</v>
      </c>
      <c r="F15" s="32">
        <f t="shared" si="3"/>
        <v>23.333333333333332</v>
      </c>
      <c r="G15" s="185">
        <f>celkové!G97</f>
        <v>42</v>
      </c>
      <c r="H15" s="39" t="s">
        <v>10</v>
      </c>
      <c r="I15" s="186">
        <f>celkové!I97</f>
        <v>13</v>
      </c>
      <c r="J15" s="41" t="s">
        <v>11</v>
      </c>
      <c r="K15" s="63">
        <f>celkové!K97</f>
        <v>2</v>
      </c>
      <c r="L15" s="65">
        <f>celkové!L97</f>
        <v>4</v>
      </c>
      <c r="M15" s="10">
        <f t="shared" si="4"/>
        <v>6</v>
      </c>
      <c r="N15" s="65">
        <f>celkové!N97</f>
        <v>0</v>
      </c>
      <c r="O15" s="65">
        <f>celkové!O97</f>
        <v>-2</v>
      </c>
      <c r="P15" s="65">
        <f>celkové!P97</f>
        <v>-3</v>
      </c>
      <c r="Q15" s="140">
        <f t="shared" si="5"/>
        <v>66.55</v>
      </c>
      <c r="R15" s="187">
        <f>celkové!R97</f>
        <v>99</v>
      </c>
      <c r="S15" s="188" t="str">
        <f>celkové!S97</f>
        <v>D</v>
      </c>
    </row>
    <row r="16" spans="1:19" ht="20.100000000000001" customHeight="1">
      <c r="A16" s="189" t="s">
        <v>246</v>
      </c>
      <c r="B16" s="134" t="str">
        <f>celkové!B98</f>
        <v>Šulc</v>
      </c>
      <c r="C16" s="183" t="str">
        <f>celkové!C98</f>
        <v>Matěj</v>
      </c>
      <c r="D16" s="184">
        <f>celkové!D98</f>
        <v>130</v>
      </c>
      <c r="E16" s="63">
        <f>celkové!E98</f>
        <v>0</v>
      </c>
      <c r="F16" s="32">
        <f t="shared" si="3"/>
        <v>23.333333333333332</v>
      </c>
      <c r="G16" s="185">
        <f>celkové!G98</f>
        <v>37</v>
      </c>
      <c r="H16" s="39" t="s">
        <v>10</v>
      </c>
      <c r="I16" s="186">
        <f>celkové!I98</f>
        <v>44</v>
      </c>
      <c r="J16" s="41" t="s">
        <v>11</v>
      </c>
      <c r="K16" s="63">
        <f>celkové!K98</f>
        <v>5</v>
      </c>
      <c r="L16" s="65">
        <f>celkové!L98</f>
        <v>4</v>
      </c>
      <c r="M16" s="10">
        <f t="shared" si="4"/>
        <v>9</v>
      </c>
      <c r="N16" s="65">
        <f>celkové!N98</f>
        <v>0</v>
      </c>
      <c r="O16" s="65">
        <f>celkové!O98</f>
        <v>0</v>
      </c>
      <c r="P16" s="65">
        <f>celkové!P98</f>
        <v>-3</v>
      </c>
      <c r="Q16" s="140">
        <f t="shared" si="5"/>
        <v>67.066666666666663</v>
      </c>
      <c r="R16" s="187">
        <f>celkové!R98</f>
        <v>2003</v>
      </c>
      <c r="S16" s="188" t="str">
        <f>celkové!S98</f>
        <v>D</v>
      </c>
    </row>
    <row r="17" spans="1:19" s="102" customFormat="1" ht="20.100000000000001" customHeight="1">
      <c r="A17" s="189" t="s">
        <v>247</v>
      </c>
      <c r="B17" s="134" t="str">
        <f>celkové!B99</f>
        <v>Makovský</v>
      </c>
      <c r="C17" s="183" t="str">
        <f>celkové!C99</f>
        <v>David</v>
      </c>
      <c r="D17" s="184">
        <f>celkové!D99</f>
        <v>88</v>
      </c>
      <c r="E17" s="63">
        <f>celkové!E99</f>
        <v>0</v>
      </c>
      <c r="F17" s="32">
        <f t="shared" si="3"/>
        <v>23.333333333333332</v>
      </c>
      <c r="G17" s="185">
        <f>celkové!G99</f>
        <v>39</v>
      </c>
      <c r="H17" s="39" t="s">
        <v>10</v>
      </c>
      <c r="I17" s="186">
        <f>celkové!I99</f>
        <v>54</v>
      </c>
      <c r="J17" s="41" t="s">
        <v>11</v>
      </c>
      <c r="K17" s="63">
        <f>celkové!K99</f>
        <v>5</v>
      </c>
      <c r="L17" s="65">
        <f>celkové!L99</f>
        <v>4</v>
      </c>
      <c r="M17" s="10">
        <f t="shared" si="4"/>
        <v>9</v>
      </c>
      <c r="N17" s="65">
        <f>celkové!N99</f>
        <v>0</v>
      </c>
      <c r="O17" s="65">
        <f>celkové!O99</f>
        <v>-2</v>
      </c>
      <c r="P17" s="65">
        <f>celkové!P99</f>
        <v>-3</v>
      </c>
      <c r="Q17" s="140">
        <f t="shared" si="5"/>
        <v>67.23333333333332</v>
      </c>
      <c r="R17" s="187">
        <f>celkové!R99</f>
        <v>2001</v>
      </c>
      <c r="S17" s="188" t="str">
        <f>celkové!S99</f>
        <v>D</v>
      </c>
    </row>
    <row r="18" spans="1:19" ht="20.100000000000001" customHeight="1">
      <c r="A18" s="189" t="s">
        <v>248</v>
      </c>
      <c r="B18" s="134" t="str">
        <f>celkové!B100</f>
        <v>Janda</v>
      </c>
      <c r="C18" s="183" t="str">
        <f>celkové!C100</f>
        <v>Filip</v>
      </c>
      <c r="D18" s="184">
        <f>celkové!D100</f>
        <v>94</v>
      </c>
      <c r="E18" s="63">
        <f>celkové!E100</f>
        <v>0</v>
      </c>
      <c r="F18" s="32">
        <f t="shared" si="3"/>
        <v>23.333333333333332</v>
      </c>
      <c r="G18" s="185">
        <f>celkové!G100</f>
        <v>37</v>
      </c>
      <c r="H18" s="39" t="s">
        <v>10</v>
      </c>
      <c r="I18" s="186">
        <f>celkové!I100</f>
        <v>30</v>
      </c>
      <c r="J18" s="41" t="s">
        <v>11</v>
      </c>
      <c r="K18" s="63">
        <f>celkové!K100</f>
        <v>5</v>
      </c>
      <c r="L18" s="65">
        <f>celkové!L100</f>
        <v>4</v>
      </c>
      <c r="M18" s="10">
        <f t="shared" si="4"/>
        <v>9</v>
      </c>
      <c r="N18" s="65">
        <f>celkové!N100</f>
        <v>0</v>
      </c>
      <c r="O18" s="65">
        <f>celkové!O100</f>
        <v>-2</v>
      </c>
      <c r="P18" s="65">
        <f>celkové!P100</f>
        <v>0</v>
      </c>
      <c r="Q18" s="140">
        <f t="shared" si="5"/>
        <v>67.833333333333329</v>
      </c>
      <c r="R18" s="187">
        <f>celkové!R100</f>
        <v>2000</v>
      </c>
      <c r="S18" s="188" t="str">
        <f>celkové!S100</f>
        <v>D</v>
      </c>
    </row>
    <row r="19" spans="1:19" s="102" customFormat="1" ht="20.100000000000001" customHeight="1">
      <c r="A19" s="189" t="s">
        <v>249</v>
      </c>
      <c r="B19" s="134" t="str">
        <f>celkové!B105</f>
        <v>Pechar</v>
      </c>
      <c r="C19" s="183" t="str">
        <f>celkové!C105</f>
        <v>Matyáš</v>
      </c>
      <c r="D19" s="184">
        <f>celkové!D105</f>
        <v>45</v>
      </c>
      <c r="E19" s="63">
        <f>celkové!E105</f>
        <v>0</v>
      </c>
      <c r="F19" s="32">
        <f t="shared" si="3"/>
        <v>23.333333333333332</v>
      </c>
      <c r="G19" s="185">
        <f>celkové!G105</f>
        <v>40</v>
      </c>
      <c r="H19" s="39" t="s">
        <v>10</v>
      </c>
      <c r="I19" s="186">
        <f>celkové!I105</f>
        <v>0</v>
      </c>
      <c r="J19" s="41" t="s">
        <v>11</v>
      </c>
      <c r="K19" s="63">
        <f>celkové!K105</f>
        <v>4</v>
      </c>
      <c r="L19" s="65">
        <f>celkové!L105</f>
        <v>5</v>
      </c>
      <c r="M19" s="10">
        <f t="shared" si="4"/>
        <v>9</v>
      </c>
      <c r="N19" s="65">
        <f>celkové!N105</f>
        <v>0</v>
      </c>
      <c r="O19" s="65">
        <f>celkové!O105</f>
        <v>0</v>
      </c>
      <c r="P19" s="65">
        <f>celkové!P105</f>
        <v>-2</v>
      </c>
      <c r="Q19" s="140">
        <f t="shared" si="5"/>
        <v>70.333333333333329</v>
      </c>
      <c r="R19" s="187">
        <f>celkové!R105</f>
        <v>2002</v>
      </c>
      <c r="S19" s="188" t="str">
        <f>celkové!S105</f>
        <v>D</v>
      </c>
    </row>
    <row r="20" spans="1:19" s="117" customFormat="1" ht="20.100000000000001" customHeight="1">
      <c r="A20" s="189" t="s">
        <v>250</v>
      </c>
      <c r="B20" s="134" t="str">
        <f>celkové!B107</f>
        <v>Ježek</v>
      </c>
      <c r="C20" s="183" t="str">
        <f>celkové!C107</f>
        <v>Jaromír</v>
      </c>
      <c r="D20" s="184">
        <f>celkové!D107</f>
        <v>87</v>
      </c>
      <c r="E20" s="63">
        <f>celkové!E107</f>
        <v>0</v>
      </c>
      <c r="F20" s="32">
        <f t="shared" si="3"/>
        <v>23.333333333333332</v>
      </c>
      <c r="G20" s="185">
        <f>celkové!G107</f>
        <v>43</v>
      </c>
      <c r="H20" s="39" t="s">
        <v>10</v>
      </c>
      <c r="I20" s="186">
        <f>celkové!I107</f>
        <v>8</v>
      </c>
      <c r="J20" s="41" t="s">
        <v>11</v>
      </c>
      <c r="K20" s="63">
        <f>celkové!K107</f>
        <v>3</v>
      </c>
      <c r="L20" s="65">
        <f>celkové!L107</f>
        <v>4</v>
      </c>
      <c r="M20" s="10">
        <f t="shared" si="4"/>
        <v>7</v>
      </c>
      <c r="N20" s="65">
        <f>celkové!N107</f>
        <v>0</v>
      </c>
      <c r="O20" s="65">
        <f>celkové!O107</f>
        <v>-2</v>
      </c>
      <c r="P20" s="65">
        <f>celkové!P107</f>
        <v>0</v>
      </c>
      <c r="Q20" s="140">
        <f t="shared" si="5"/>
        <v>71.466666666666669</v>
      </c>
      <c r="R20" s="187">
        <f>celkové!R107</f>
        <v>2002</v>
      </c>
      <c r="S20" s="188" t="str">
        <f>celkové!S107</f>
        <v>D</v>
      </c>
    </row>
    <row r="21" spans="1:19" ht="20.100000000000001" customHeight="1">
      <c r="A21" s="189" t="s">
        <v>251</v>
      </c>
      <c r="B21" s="134" t="str">
        <f>celkové!B108</f>
        <v>Stránská</v>
      </c>
      <c r="C21" s="183" t="str">
        <f>celkové!C108</f>
        <v>Sára</v>
      </c>
      <c r="D21" s="184">
        <f>celkové!D108</f>
        <v>155</v>
      </c>
      <c r="E21" s="63">
        <f>celkové!E108</f>
        <v>0</v>
      </c>
      <c r="F21" s="32">
        <f t="shared" si="3"/>
        <v>23.333333333333332</v>
      </c>
      <c r="G21" s="185">
        <f>celkové!G108</f>
        <v>44</v>
      </c>
      <c r="H21" s="39" t="s">
        <v>10</v>
      </c>
      <c r="I21" s="186">
        <f>celkové!I108</f>
        <v>23</v>
      </c>
      <c r="J21" s="41" t="s">
        <v>11</v>
      </c>
      <c r="K21" s="63">
        <f>celkové!K108</f>
        <v>5</v>
      </c>
      <c r="L21" s="65">
        <f>celkové!L108</f>
        <v>3</v>
      </c>
      <c r="M21" s="10">
        <f t="shared" si="4"/>
        <v>8</v>
      </c>
      <c r="N21" s="65">
        <f>celkové!N108</f>
        <v>1</v>
      </c>
      <c r="O21" s="65">
        <f>celkové!O108</f>
        <v>-2</v>
      </c>
      <c r="P21" s="65">
        <f>celkové!P108</f>
        <v>-3</v>
      </c>
      <c r="Q21" s="140">
        <f t="shared" si="5"/>
        <v>71.716666666666669</v>
      </c>
      <c r="R21" s="187">
        <f>celkové!R108</f>
        <v>2002</v>
      </c>
      <c r="S21" s="188" t="str">
        <f>celkové!S108</f>
        <v>D</v>
      </c>
    </row>
    <row r="22" spans="1:19" ht="20.100000000000001" customHeight="1">
      <c r="A22" s="189" t="s">
        <v>252</v>
      </c>
      <c r="B22" s="134" t="str">
        <f>celkové!B110</f>
        <v>Kudláček</v>
      </c>
      <c r="C22" s="183" t="str">
        <f>celkové!C110</f>
        <v>Jan</v>
      </c>
      <c r="D22" s="184">
        <f>celkové!D110</f>
        <v>102</v>
      </c>
      <c r="E22" s="63">
        <f>celkové!E110</f>
        <v>0</v>
      </c>
      <c r="F22" s="32">
        <f t="shared" si="3"/>
        <v>23.333333333333332</v>
      </c>
      <c r="G22" s="185">
        <f>celkové!G110</f>
        <v>48</v>
      </c>
      <c r="H22" s="39" t="s">
        <v>10</v>
      </c>
      <c r="I22" s="186">
        <f>celkové!I110</f>
        <v>13</v>
      </c>
      <c r="J22" s="41" t="s">
        <v>11</v>
      </c>
      <c r="K22" s="63">
        <f>celkové!K110</f>
        <v>5</v>
      </c>
      <c r="L22" s="65">
        <f>celkové!L110</f>
        <v>2</v>
      </c>
      <c r="M22" s="10">
        <f t="shared" si="4"/>
        <v>7</v>
      </c>
      <c r="N22" s="65">
        <f>celkové!N110</f>
        <v>0</v>
      </c>
      <c r="O22" s="65">
        <f>celkové!O110</f>
        <v>-2</v>
      </c>
      <c r="P22" s="65">
        <f>celkové!P110</f>
        <v>-3</v>
      </c>
      <c r="Q22" s="140">
        <f t="shared" si="5"/>
        <v>73.55</v>
      </c>
      <c r="R22" s="187">
        <f>celkové!R110</f>
        <v>2002</v>
      </c>
      <c r="S22" s="188" t="str">
        <f>celkové!S110</f>
        <v>D</v>
      </c>
    </row>
    <row r="23" spans="1:19" ht="20.100000000000001" customHeight="1">
      <c r="A23" s="189" t="s">
        <v>253</v>
      </c>
      <c r="B23" s="134" t="str">
        <f>celkové!B113</f>
        <v>Kurc</v>
      </c>
      <c r="C23" s="183" t="str">
        <f>celkové!C113</f>
        <v>Štěpán</v>
      </c>
      <c r="D23" s="184">
        <f>celkové!D113</f>
        <v>79</v>
      </c>
      <c r="E23" s="63">
        <f>celkové!E113</f>
        <v>0</v>
      </c>
      <c r="F23" s="32">
        <f t="shared" si="3"/>
        <v>23.333333333333332</v>
      </c>
      <c r="G23" s="185">
        <f>celkové!G113</f>
        <v>49</v>
      </c>
      <c r="H23" s="39" t="s">
        <v>10</v>
      </c>
      <c r="I23" s="186">
        <f>celkové!I113</f>
        <v>28</v>
      </c>
      <c r="J23" s="41" t="s">
        <v>11</v>
      </c>
      <c r="K23" s="63">
        <f>celkové!K113</f>
        <v>4</v>
      </c>
      <c r="L23" s="65">
        <f>celkové!L113</f>
        <v>2</v>
      </c>
      <c r="M23" s="10">
        <f t="shared" si="4"/>
        <v>6</v>
      </c>
      <c r="N23" s="65">
        <f>celkové!N113</f>
        <v>0</v>
      </c>
      <c r="O23" s="65">
        <f>celkové!O113</f>
        <v>-2</v>
      </c>
      <c r="P23" s="65">
        <f>celkové!P113</f>
        <v>0</v>
      </c>
      <c r="Q23" s="140">
        <f t="shared" si="5"/>
        <v>76.8</v>
      </c>
      <c r="R23" s="187">
        <f>celkové!R113</f>
        <v>2003</v>
      </c>
      <c r="S23" s="188" t="str">
        <f>celkové!S113</f>
        <v>D</v>
      </c>
    </row>
    <row r="24" spans="1:19" ht="20.100000000000001" customHeight="1">
      <c r="A24" s="189" t="s">
        <v>254</v>
      </c>
      <c r="B24" s="134" t="str">
        <f>celkové!B115</f>
        <v>Šulc</v>
      </c>
      <c r="C24" s="183" t="str">
        <f>celkové!C115</f>
        <v>Benedikt</v>
      </c>
      <c r="D24" s="184">
        <f>celkové!D115</f>
        <v>117</v>
      </c>
      <c r="E24" s="63">
        <f>celkové!E115</f>
        <v>0</v>
      </c>
      <c r="F24" s="32">
        <f t="shared" si="3"/>
        <v>23.333333333333332</v>
      </c>
      <c r="G24" s="185">
        <f>celkové!G115</f>
        <v>46</v>
      </c>
      <c r="H24" s="39" t="s">
        <v>10</v>
      </c>
      <c r="I24" s="186">
        <f>celkové!I115</f>
        <v>12</v>
      </c>
      <c r="J24" s="41" t="s">
        <v>11</v>
      </c>
      <c r="K24" s="63">
        <f>celkové!K115</f>
        <v>5</v>
      </c>
      <c r="L24" s="65">
        <f>celkové!L115</f>
        <v>5</v>
      </c>
      <c r="M24" s="10">
        <f t="shared" si="4"/>
        <v>10</v>
      </c>
      <c r="N24" s="65">
        <f>celkové!N115</f>
        <v>0</v>
      </c>
      <c r="O24" s="65">
        <f>celkové!O115</f>
        <v>-2</v>
      </c>
      <c r="P24" s="65">
        <f>celkové!P115</f>
        <v>0</v>
      </c>
      <c r="Q24" s="140">
        <f t="shared" si="5"/>
        <v>77.533333333333331</v>
      </c>
      <c r="R24" s="187">
        <f>celkové!R115</f>
        <v>99</v>
      </c>
      <c r="S24" s="188" t="str">
        <f>celkové!S115</f>
        <v>D</v>
      </c>
    </row>
    <row r="25" spans="1:19" ht="20.100000000000001" customHeight="1">
      <c r="A25" s="189" t="s">
        <v>255</v>
      </c>
      <c r="B25" s="134" t="str">
        <f>celkové!B116</f>
        <v>Provazník</v>
      </c>
      <c r="C25" s="183" t="str">
        <f>celkové!C116</f>
        <v>Antonín</v>
      </c>
      <c r="D25" s="184">
        <f>celkové!D116</f>
        <v>29</v>
      </c>
      <c r="E25" s="63">
        <f>celkové!E116</f>
        <v>0</v>
      </c>
      <c r="F25" s="32">
        <f t="shared" si="3"/>
        <v>23.333333333333332</v>
      </c>
      <c r="G25" s="185">
        <f>celkové!G116</f>
        <v>52</v>
      </c>
      <c r="H25" s="39" t="s">
        <v>10</v>
      </c>
      <c r="I25" s="186">
        <f>celkové!I116</f>
        <v>50</v>
      </c>
      <c r="J25" s="41" t="s">
        <v>11</v>
      </c>
      <c r="K25" s="63">
        <f>celkové!K116</f>
        <v>4</v>
      </c>
      <c r="L25" s="65">
        <f>celkové!L116</f>
        <v>3</v>
      </c>
      <c r="M25" s="10">
        <f t="shared" si="4"/>
        <v>7</v>
      </c>
      <c r="N25" s="65">
        <f>celkové!N116</f>
        <v>0</v>
      </c>
      <c r="O25" s="65">
        <f>celkové!O116</f>
        <v>-2</v>
      </c>
      <c r="P25" s="65">
        <f>celkové!P116</f>
        <v>-3</v>
      </c>
      <c r="Q25" s="140">
        <f t="shared" si="5"/>
        <v>78.166666666666657</v>
      </c>
      <c r="R25" s="187">
        <f>celkové!R116</f>
        <v>2002</v>
      </c>
      <c r="S25" s="188" t="str">
        <f>celkové!S116</f>
        <v>D</v>
      </c>
    </row>
    <row r="26" spans="1:19" ht="20.100000000000001" customHeight="1">
      <c r="A26" s="189" t="s">
        <v>256</v>
      </c>
      <c r="B26" s="134" t="str">
        <f>celkové!B117</f>
        <v>Rechcígl</v>
      </c>
      <c r="C26" s="183" t="str">
        <f>celkové!C117</f>
        <v>Dan</v>
      </c>
      <c r="D26" s="184">
        <f>celkové!D117</f>
        <v>129</v>
      </c>
      <c r="E26" s="63">
        <f>celkové!E117</f>
        <v>0</v>
      </c>
      <c r="F26" s="32">
        <f t="shared" si="3"/>
        <v>23.333333333333332</v>
      </c>
      <c r="G26" s="185">
        <f>celkové!G117</f>
        <v>55</v>
      </c>
      <c r="H26" s="39" t="s">
        <v>10</v>
      </c>
      <c r="I26" s="186">
        <f>celkové!I117</f>
        <v>23</v>
      </c>
      <c r="J26" s="41" t="s">
        <v>11</v>
      </c>
      <c r="K26" s="63">
        <f>celkové!K117</f>
        <v>1</v>
      </c>
      <c r="L26" s="65">
        <f>celkové!L117</f>
        <v>4</v>
      </c>
      <c r="M26" s="10">
        <f t="shared" si="4"/>
        <v>5</v>
      </c>
      <c r="N26" s="65">
        <f>celkové!N117</f>
        <v>0</v>
      </c>
      <c r="O26" s="65">
        <f>celkové!O117</f>
        <v>-2</v>
      </c>
      <c r="P26" s="65">
        <f>celkové!P117</f>
        <v>-3</v>
      </c>
      <c r="Q26" s="140">
        <f t="shared" si="5"/>
        <v>78.716666666666669</v>
      </c>
      <c r="R26" s="187">
        <f>celkové!R117</f>
        <v>2002</v>
      </c>
      <c r="S26" s="188" t="str">
        <f>celkové!S117</f>
        <v>D</v>
      </c>
    </row>
    <row r="27" spans="1:19" s="102" customFormat="1" ht="20.100000000000001" customHeight="1">
      <c r="A27" s="189" t="s">
        <v>257</v>
      </c>
      <c r="B27" s="134" t="str">
        <f>celkové!B120</f>
        <v>Ryndová</v>
      </c>
      <c r="C27" s="183" t="str">
        <f>celkové!C120</f>
        <v>Petra</v>
      </c>
      <c r="D27" s="184">
        <f>celkové!D120</f>
        <v>36</v>
      </c>
      <c r="E27" s="63">
        <f>celkové!E120</f>
        <v>0</v>
      </c>
      <c r="F27" s="32">
        <f t="shared" si="3"/>
        <v>23.333333333333332</v>
      </c>
      <c r="G27" s="185">
        <f>celkové!G120</f>
        <v>53</v>
      </c>
      <c r="H27" s="39" t="s">
        <v>10</v>
      </c>
      <c r="I27" s="186">
        <f>celkové!I120</f>
        <v>20</v>
      </c>
      <c r="J27" s="41" t="s">
        <v>11</v>
      </c>
      <c r="K27" s="63">
        <f>celkové!K120</f>
        <v>4</v>
      </c>
      <c r="L27" s="65">
        <f>celkové!L120</f>
        <v>5</v>
      </c>
      <c r="M27" s="10">
        <f t="shared" si="4"/>
        <v>9</v>
      </c>
      <c r="N27" s="65">
        <f>celkové!N120</f>
        <v>0</v>
      </c>
      <c r="O27" s="65">
        <f>celkové!O120</f>
        <v>-2</v>
      </c>
      <c r="P27" s="65">
        <f>celkové!P120</f>
        <v>-3</v>
      </c>
      <c r="Q27" s="140">
        <f t="shared" si="5"/>
        <v>80.666666666666657</v>
      </c>
      <c r="R27" s="187">
        <f>celkové!R120</f>
        <v>2003</v>
      </c>
      <c r="S27" s="188" t="str">
        <f>celkové!S120</f>
        <v>D</v>
      </c>
    </row>
    <row r="28" spans="1:19" s="117" customFormat="1" ht="20.100000000000001" customHeight="1">
      <c r="A28" s="189" t="s">
        <v>258</v>
      </c>
      <c r="B28" s="134" t="str">
        <f>celkové!B122</f>
        <v>Šťastný</v>
      </c>
      <c r="C28" s="183" t="str">
        <f>celkové!C122</f>
        <v>Vladimír</v>
      </c>
      <c r="D28" s="184">
        <f>celkové!D122</f>
        <v>120</v>
      </c>
      <c r="E28" s="63">
        <f>celkové!E122</f>
        <v>0</v>
      </c>
      <c r="F28" s="32">
        <f t="shared" si="3"/>
        <v>23.333333333333332</v>
      </c>
      <c r="G28" s="185">
        <f>celkové!G122</f>
        <v>50</v>
      </c>
      <c r="H28" s="39" t="s">
        <v>10</v>
      </c>
      <c r="I28" s="186">
        <f>celkové!I122</f>
        <v>22</v>
      </c>
      <c r="J28" s="41" t="s">
        <v>11</v>
      </c>
      <c r="K28" s="63">
        <f>celkové!K122</f>
        <v>4</v>
      </c>
      <c r="L28" s="65">
        <f>celkové!L122</f>
        <v>3</v>
      </c>
      <c r="M28" s="10">
        <f t="shared" si="4"/>
        <v>7</v>
      </c>
      <c r="N28" s="65">
        <f>celkové!N122</f>
        <v>0</v>
      </c>
      <c r="O28" s="65">
        <f>celkové!O122</f>
        <v>0</v>
      </c>
      <c r="P28" s="65">
        <f>celkové!P122</f>
        <v>0</v>
      </c>
      <c r="Q28" s="140">
        <f t="shared" si="5"/>
        <v>80.699999999999989</v>
      </c>
      <c r="R28" s="187">
        <f>celkové!R122</f>
        <v>99</v>
      </c>
      <c r="S28" s="188" t="str">
        <f>celkové!S122</f>
        <v>D</v>
      </c>
    </row>
    <row r="29" spans="1:19" s="102" customFormat="1" ht="20.100000000000001" customHeight="1">
      <c r="A29" s="189" t="s">
        <v>259</v>
      </c>
      <c r="B29" s="134" t="str">
        <f>celkové!B124</f>
        <v>Barchánek</v>
      </c>
      <c r="C29" s="183" t="str">
        <f>celkové!C124</f>
        <v>Kuba</v>
      </c>
      <c r="D29" s="184">
        <f>celkové!D124</f>
        <v>37</v>
      </c>
      <c r="E29" s="63">
        <f>celkové!E124</f>
        <v>0</v>
      </c>
      <c r="F29" s="32">
        <f t="shared" si="3"/>
        <v>23.333333333333332</v>
      </c>
      <c r="G29" s="185">
        <f>celkové!G124</f>
        <v>52</v>
      </c>
      <c r="H29" s="39" t="s">
        <v>10</v>
      </c>
      <c r="I29" s="186">
        <f>celkové!I124</f>
        <v>10</v>
      </c>
      <c r="J29" s="41" t="s">
        <v>11</v>
      </c>
      <c r="K29" s="63">
        <f>celkové!K124</f>
        <v>4</v>
      </c>
      <c r="L29" s="65">
        <f>celkové!L124</f>
        <v>4</v>
      </c>
      <c r="M29" s="10">
        <f t="shared" si="4"/>
        <v>8</v>
      </c>
      <c r="N29" s="65">
        <f>celkové!N124</f>
        <v>0</v>
      </c>
      <c r="O29" s="65">
        <f>celkové!O124</f>
        <v>-2</v>
      </c>
      <c r="P29" s="65">
        <f>celkové!P124</f>
        <v>0</v>
      </c>
      <c r="Q29" s="140">
        <f t="shared" si="5"/>
        <v>81.5</v>
      </c>
      <c r="R29" s="187">
        <f>celkové!R124</f>
        <v>2006</v>
      </c>
      <c r="S29" s="188" t="str">
        <f>celkové!S124</f>
        <v>D</v>
      </c>
    </row>
    <row r="30" spans="1:19" s="117" customFormat="1" ht="20.100000000000001" customHeight="1">
      <c r="A30" s="189" t="s">
        <v>260</v>
      </c>
      <c r="B30" s="134" t="str">
        <f>celkové!B125</f>
        <v>Barchánek</v>
      </c>
      <c r="C30" s="183" t="str">
        <f>celkové!C125</f>
        <v>Vojta</v>
      </c>
      <c r="D30" s="184">
        <f>celkové!D125</f>
        <v>38</v>
      </c>
      <c r="E30" s="63">
        <f>celkové!E125</f>
        <v>0</v>
      </c>
      <c r="F30" s="32">
        <f t="shared" si="3"/>
        <v>23.333333333333332</v>
      </c>
      <c r="G30" s="185">
        <f>celkové!G125</f>
        <v>53</v>
      </c>
      <c r="H30" s="39" t="s">
        <v>10</v>
      </c>
      <c r="I30" s="186">
        <f>celkové!I125</f>
        <v>16</v>
      </c>
      <c r="J30" s="41" t="s">
        <v>11</v>
      </c>
      <c r="K30" s="63">
        <f>celkové!K125</f>
        <v>5</v>
      </c>
      <c r="L30" s="65">
        <f>celkové!L125</f>
        <v>2</v>
      </c>
      <c r="M30" s="10">
        <f t="shared" si="4"/>
        <v>7</v>
      </c>
      <c r="N30" s="65">
        <f>celkové!N125</f>
        <v>0</v>
      </c>
      <c r="O30" s="65">
        <f>celkové!O125</f>
        <v>-2</v>
      </c>
      <c r="P30" s="65">
        <f>celkové!P125</f>
        <v>0</v>
      </c>
      <c r="Q30" s="140">
        <f t="shared" si="5"/>
        <v>81.599999999999994</v>
      </c>
      <c r="R30" s="187">
        <f>celkové!R125</f>
        <v>2003</v>
      </c>
      <c r="S30" s="188" t="str">
        <f>celkové!S125</f>
        <v>D</v>
      </c>
    </row>
    <row r="31" spans="1:19" s="102" customFormat="1" ht="20.100000000000001" customHeight="1">
      <c r="A31" s="189" t="s">
        <v>261</v>
      </c>
      <c r="B31" s="134" t="str">
        <f>celkové!B131</f>
        <v>Králová</v>
      </c>
      <c r="C31" s="183" t="str">
        <f>celkové!C131</f>
        <v>Dominika</v>
      </c>
      <c r="D31" s="184">
        <f>celkové!D131</f>
        <v>35</v>
      </c>
      <c r="E31" s="63">
        <f>celkové!E131</f>
        <v>0</v>
      </c>
      <c r="F31" s="32">
        <f t="shared" si="3"/>
        <v>23.333333333333332</v>
      </c>
      <c r="G31" s="185">
        <f>celkové!G131</f>
        <v>57</v>
      </c>
      <c r="H31" s="39" t="s">
        <v>10</v>
      </c>
      <c r="I31" s="186">
        <f>celkové!I131</f>
        <v>27</v>
      </c>
      <c r="J31" s="41" t="s">
        <v>11</v>
      </c>
      <c r="K31" s="63">
        <f>celkové!K131</f>
        <v>5</v>
      </c>
      <c r="L31" s="65">
        <f>celkové!L131</f>
        <v>5</v>
      </c>
      <c r="M31" s="10">
        <f t="shared" si="4"/>
        <v>10</v>
      </c>
      <c r="N31" s="65">
        <f>celkové!N131</f>
        <v>0</v>
      </c>
      <c r="O31" s="65">
        <f>celkové!O131</f>
        <v>-2</v>
      </c>
      <c r="P31" s="65">
        <f>celkové!P131</f>
        <v>-3</v>
      </c>
      <c r="Q31" s="140">
        <f t="shared" si="5"/>
        <v>85.783333333333331</v>
      </c>
      <c r="R31" s="187">
        <f>celkové!R131</f>
        <v>2002</v>
      </c>
      <c r="S31" s="188" t="str">
        <f>celkové!S131</f>
        <v>D</v>
      </c>
    </row>
    <row r="32" spans="1:19" s="102" customFormat="1" ht="20.100000000000001" customHeight="1">
      <c r="A32" s="189" t="s">
        <v>262</v>
      </c>
      <c r="B32" s="134" t="str">
        <f>celkové!B134</f>
        <v>Janda</v>
      </c>
      <c r="C32" s="183" t="str">
        <f>celkové!C134</f>
        <v>Dominik</v>
      </c>
      <c r="D32" s="184">
        <f>celkové!D134</f>
        <v>30</v>
      </c>
      <c r="E32" s="63">
        <f>celkové!E134</f>
        <v>0</v>
      </c>
      <c r="F32" s="32">
        <f t="shared" si="3"/>
        <v>23.333333333333332</v>
      </c>
      <c r="G32" s="185">
        <f>celkové!G134</f>
        <v>59</v>
      </c>
      <c r="H32" s="39" t="s">
        <v>10</v>
      </c>
      <c r="I32" s="186">
        <f>celkové!I134</f>
        <v>58</v>
      </c>
      <c r="J32" s="41" t="s">
        <v>11</v>
      </c>
      <c r="K32" s="63">
        <f>celkové!K134</f>
        <v>4</v>
      </c>
      <c r="L32" s="65">
        <f>celkové!L134</f>
        <v>3</v>
      </c>
      <c r="M32" s="10">
        <f t="shared" si="4"/>
        <v>7</v>
      </c>
      <c r="N32" s="65">
        <f>celkové!N134</f>
        <v>0</v>
      </c>
      <c r="O32" s="65">
        <f>celkové!O134</f>
        <v>-2</v>
      </c>
      <c r="P32" s="65">
        <f>celkové!P134</f>
        <v>0</v>
      </c>
      <c r="Q32" s="140">
        <f t="shared" si="5"/>
        <v>88.3</v>
      </c>
      <c r="R32" s="187">
        <f>celkové!R134</f>
        <v>2002</v>
      </c>
      <c r="S32" s="188" t="str">
        <f>celkové!S134</f>
        <v>D</v>
      </c>
    </row>
    <row r="33" spans="1:19" ht="20.100000000000001" customHeight="1">
      <c r="A33" s="189" t="s">
        <v>263</v>
      </c>
      <c r="B33" s="134" t="str">
        <f>celkové!B135</f>
        <v>Unger</v>
      </c>
      <c r="C33" s="183" t="str">
        <f>celkové!C135</f>
        <v>Jan</v>
      </c>
      <c r="D33" s="184">
        <f>celkové!D135</f>
        <v>100</v>
      </c>
      <c r="E33" s="63">
        <f>celkové!E135</f>
        <v>0</v>
      </c>
      <c r="F33" s="32">
        <f t="shared" ref="F33:F39" si="6">SUM(E33-70)*-20/60</f>
        <v>23.333333333333332</v>
      </c>
      <c r="G33" s="185">
        <f>celkové!G135</f>
        <v>57</v>
      </c>
      <c r="H33" s="39" t="s">
        <v>10</v>
      </c>
      <c r="I33" s="186">
        <f>celkové!I135</f>
        <v>10</v>
      </c>
      <c r="J33" s="41" t="s">
        <v>11</v>
      </c>
      <c r="K33" s="63">
        <f>celkové!K135</f>
        <v>5</v>
      </c>
      <c r="L33" s="65">
        <f>celkové!L135</f>
        <v>5</v>
      </c>
      <c r="M33" s="10">
        <f t="shared" ref="M33:M39" si="7">SUM(K33+L33)</f>
        <v>10</v>
      </c>
      <c r="N33" s="65">
        <f>celkové!N135</f>
        <v>0</v>
      </c>
      <c r="O33" s="65">
        <f>celkové!O135</f>
        <v>-2</v>
      </c>
      <c r="P33" s="65">
        <f>celkové!P135</f>
        <v>0</v>
      </c>
      <c r="Q33" s="140">
        <f t="shared" ref="Q33:Q39" si="8">SUM(F33+G33+I33/60+M33+N33+O33+P33)</f>
        <v>88.5</v>
      </c>
      <c r="R33" s="187">
        <f>celkové!R135</f>
        <v>2006</v>
      </c>
      <c r="S33" s="188" t="str">
        <f>celkové!S135</f>
        <v>D</v>
      </c>
    </row>
    <row r="34" spans="1:19" ht="20.100000000000001" customHeight="1">
      <c r="A34" s="189" t="s">
        <v>264</v>
      </c>
      <c r="B34" s="134" t="str">
        <f>celkové!B139</f>
        <v>Šulcová</v>
      </c>
      <c r="C34" s="183" t="str">
        <f>celkové!C139</f>
        <v>Valérie</v>
      </c>
      <c r="D34" s="184">
        <f>celkové!D139</f>
        <v>118</v>
      </c>
      <c r="E34" s="63">
        <f>celkové!E139</f>
        <v>0</v>
      </c>
      <c r="F34" s="32">
        <f t="shared" si="6"/>
        <v>23.333333333333332</v>
      </c>
      <c r="G34" s="185">
        <f>celkové!G139</f>
        <v>67</v>
      </c>
      <c r="H34" s="39" t="s">
        <v>10</v>
      </c>
      <c r="I34" s="186">
        <f>celkové!I139</f>
        <v>19</v>
      </c>
      <c r="J34" s="41" t="s">
        <v>11</v>
      </c>
      <c r="K34" s="63">
        <f>celkové!K139</f>
        <v>4</v>
      </c>
      <c r="L34" s="65">
        <f>celkové!L139</f>
        <v>5</v>
      </c>
      <c r="M34" s="10">
        <f t="shared" si="7"/>
        <v>9</v>
      </c>
      <c r="N34" s="65">
        <f>celkové!N139</f>
        <v>0</v>
      </c>
      <c r="O34" s="65">
        <f>celkové!O139</f>
        <v>-2</v>
      </c>
      <c r="P34" s="65">
        <f>celkové!P139</f>
        <v>-3</v>
      </c>
      <c r="Q34" s="140">
        <f t="shared" si="8"/>
        <v>94.649999999999991</v>
      </c>
      <c r="R34" s="187">
        <f>celkové!R139</f>
        <v>2003</v>
      </c>
      <c r="S34" s="188" t="str">
        <f>celkové!S139</f>
        <v>D</v>
      </c>
    </row>
    <row r="35" spans="1:19" s="102" customFormat="1" ht="20.100000000000001" customHeight="1">
      <c r="A35" s="189" t="s">
        <v>265</v>
      </c>
      <c r="B35" s="134" t="str">
        <f>celkové!B142</f>
        <v>Haličková</v>
      </c>
      <c r="C35" s="183" t="str">
        <f>celkové!C142</f>
        <v>Barbora</v>
      </c>
      <c r="D35" s="184">
        <f>celkové!D142</f>
        <v>15</v>
      </c>
      <c r="E35" s="63">
        <f>celkové!E142</f>
        <v>0</v>
      </c>
      <c r="F35" s="32">
        <f t="shared" si="6"/>
        <v>23.333333333333332</v>
      </c>
      <c r="G35" s="185">
        <f>celkové!G142</f>
        <v>72</v>
      </c>
      <c r="H35" s="39" t="s">
        <v>10</v>
      </c>
      <c r="I35" s="186">
        <f>celkové!I142</f>
        <v>33</v>
      </c>
      <c r="J35" s="41" t="s">
        <v>11</v>
      </c>
      <c r="K35" s="63">
        <f>celkové!K142</f>
        <v>3</v>
      </c>
      <c r="L35" s="65">
        <f>celkové!L142</f>
        <v>3</v>
      </c>
      <c r="M35" s="10">
        <f t="shared" si="7"/>
        <v>6</v>
      </c>
      <c r="N35" s="65">
        <f>celkové!N142</f>
        <v>0</v>
      </c>
      <c r="O35" s="65">
        <f>celkové!O142</f>
        <v>-2</v>
      </c>
      <c r="P35" s="65">
        <f>celkové!P142</f>
        <v>-3</v>
      </c>
      <c r="Q35" s="140">
        <f t="shared" si="8"/>
        <v>96.883333333333326</v>
      </c>
      <c r="R35" s="187">
        <f>celkové!R142</f>
        <v>2002</v>
      </c>
      <c r="S35" s="188" t="str">
        <f>celkové!S142</f>
        <v>D</v>
      </c>
    </row>
    <row r="36" spans="1:19" s="102" customFormat="1" ht="20.100000000000001" customHeight="1">
      <c r="A36" s="189" t="s">
        <v>266</v>
      </c>
      <c r="B36" s="134" t="str">
        <f>celkové!B148</f>
        <v>Kurcová</v>
      </c>
      <c r="C36" s="183" t="str">
        <f>celkové!C148</f>
        <v>Bára</v>
      </c>
      <c r="D36" s="184">
        <f>celkové!D148</f>
        <v>81</v>
      </c>
      <c r="E36" s="63">
        <f>celkové!E148</f>
        <v>0</v>
      </c>
      <c r="F36" s="32">
        <f t="shared" si="6"/>
        <v>23.333333333333332</v>
      </c>
      <c r="G36" s="185">
        <f>celkové!G148</f>
        <v>81</v>
      </c>
      <c r="H36" s="39" t="s">
        <v>10</v>
      </c>
      <c r="I36" s="186">
        <f>celkové!I148</f>
        <v>16</v>
      </c>
      <c r="J36" s="41" t="s">
        <v>11</v>
      </c>
      <c r="K36" s="63">
        <f>celkové!K148</f>
        <v>2</v>
      </c>
      <c r="L36" s="65">
        <f>celkové!L148</f>
        <v>5</v>
      </c>
      <c r="M36" s="10">
        <f t="shared" si="7"/>
        <v>7</v>
      </c>
      <c r="N36" s="65">
        <f>celkové!N148</f>
        <v>0</v>
      </c>
      <c r="O36" s="65">
        <f>celkové!O148</f>
        <v>-2</v>
      </c>
      <c r="P36" s="65">
        <f>celkové!P148</f>
        <v>0</v>
      </c>
      <c r="Q36" s="140">
        <f t="shared" si="8"/>
        <v>109.6</v>
      </c>
      <c r="R36" s="187">
        <f>celkové!R148</f>
        <v>98</v>
      </c>
      <c r="S36" s="188" t="str">
        <f>celkové!S148</f>
        <v>D</v>
      </c>
    </row>
    <row r="37" spans="1:19" s="117" customFormat="1" ht="20.100000000000001" customHeight="1">
      <c r="A37" s="189" t="s">
        <v>267</v>
      </c>
      <c r="B37" s="134" t="str">
        <f>celkové!B154</f>
        <v>Zelenka</v>
      </c>
      <c r="C37" s="183" t="str">
        <f>celkové!C154</f>
        <v>Ondřej</v>
      </c>
      <c r="D37" s="184">
        <f>celkové!D154</f>
        <v>16</v>
      </c>
      <c r="E37" s="63">
        <f>celkové!E154</f>
        <v>0</v>
      </c>
      <c r="F37" s="32">
        <f t="shared" si="6"/>
        <v>23.333333333333332</v>
      </c>
      <c r="G37" s="185">
        <f>celkové!G154</f>
        <v>0</v>
      </c>
      <c r="H37" s="39" t="s">
        <v>10</v>
      </c>
      <c r="I37" s="186">
        <f>celkové!I154</f>
        <v>0</v>
      </c>
      <c r="J37" s="41" t="s">
        <v>11</v>
      </c>
      <c r="K37" s="63">
        <f>celkové!K154</f>
        <v>0</v>
      </c>
      <c r="L37" s="65">
        <f>celkové!L154</f>
        <v>0</v>
      </c>
      <c r="M37" s="10">
        <f t="shared" si="7"/>
        <v>0</v>
      </c>
      <c r="N37" s="65">
        <f>celkové!N154</f>
        <v>0</v>
      </c>
      <c r="O37" s="65">
        <f>celkové!O154</f>
        <v>0</v>
      </c>
      <c r="P37" s="65">
        <f>celkové!P154</f>
        <v>0</v>
      </c>
      <c r="Q37" s="140">
        <f t="shared" si="8"/>
        <v>23.333333333333332</v>
      </c>
      <c r="R37" s="187">
        <f>celkové!R154</f>
        <v>2000</v>
      </c>
      <c r="S37" s="188" t="str">
        <f>celkové!S154</f>
        <v>D</v>
      </c>
    </row>
    <row r="38" spans="1:19" ht="20.100000000000001" customHeight="1">
      <c r="A38" s="189" t="s">
        <v>268</v>
      </c>
      <c r="B38" s="134" t="str">
        <f>celkové!B155</f>
        <v>Kopejsek</v>
      </c>
      <c r="C38" s="183" t="str">
        <f>celkové!C155</f>
        <v>Josef</v>
      </c>
      <c r="D38" s="184">
        <f>celkové!D155</f>
        <v>46</v>
      </c>
      <c r="E38" s="63">
        <f>celkové!E155</f>
        <v>0</v>
      </c>
      <c r="F38" s="32">
        <f t="shared" si="6"/>
        <v>23.333333333333332</v>
      </c>
      <c r="G38" s="185">
        <f>celkové!G155</f>
        <v>0</v>
      </c>
      <c r="H38" s="39" t="s">
        <v>10</v>
      </c>
      <c r="I38" s="186">
        <f>celkové!I155</f>
        <v>0</v>
      </c>
      <c r="J38" s="41" t="s">
        <v>11</v>
      </c>
      <c r="K38" s="63">
        <f>celkové!K155</f>
        <v>0</v>
      </c>
      <c r="L38" s="65">
        <f>celkové!L155</f>
        <v>0</v>
      </c>
      <c r="M38" s="10">
        <f t="shared" si="7"/>
        <v>0</v>
      </c>
      <c r="N38" s="65">
        <f>celkové!N155</f>
        <v>0</v>
      </c>
      <c r="O38" s="65">
        <f>celkové!O155</f>
        <v>0</v>
      </c>
      <c r="P38" s="65">
        <f>celkové!P155</f>
        <v>0</v>
      </c>
      <c r="Q38" s="140">
        <f t="shared" si="8"/>
        <v>23.333333333333332</v>
      </c>
      <c r="R38" s="187">
        <f>celkové!R155</f>
        <v>2004</v>
      </c>
      <c r="S38" s="188" t="str">
        <f>celkové!S155</f>
        <v>D</v>
      </c>
    </row>
    <row r="39" spans="1:19" ht="20.100000000000001" customHeight="1">
      <c r="A39" s="189" t="s">
        <v>269</v>
      </c>
      <c r="B39" s="134" t="str">
        <f>celkové!B156</f>
        <v>Kopejsková</v>
      </c>
      <c r="C39" s="183" t="str">
        <f>celkové!C156</f>
        <v>Veronika</v>
      </c>
      <c r="D39" s="184">
        <f>celkové!D156</f>
        <v>47</v>
      </c>
      <c r="E39" s="63">
        <f>celkové!E156</f>
        <v>0</v>
      </c>
      <c r="F39" s="32">
        <f t="shared" si="6"/>
        <v>23.333333333333332</v>
      </c>
      <c r="G39" s="185">
        <f>celkové!G156</f>
        <v>0</v>
      </c>
      <c r="H39" s="39" t="s">
        <v>10</v>
      </c>
      <c r="I39" s="186">
        <f>celkové!I156</f>
        <v>0</v>
      </c>
      <c r="J39" s="41" t="s">
        <v>11</v>
      </c>
      <c r="K39" s="63">
        <f>celkové!K156</f>
        <v>0</v>
      </c>
      <c r="L39" s="65">
        <f>celkové!L156</f>
        <v>0</v>
      </c>
      <c r="M39" s="10">
        <f t="shared" si="7"/>
        <v>0</v>
      </c>
      <c r="N39" s="65">
        <f>celkové!N156</f>
        <v>0</v>
      </c>
      <c r="O39" s="65">
        <f>celkové!O156</f>
        <v>0</v>
      </c>
      <c r="P39" s="65">
        <f>celkové!P156</f>
        <v>0</v>
      </c>
      <c r="Q39" s="140">
        <f t="shared" si="8"/>
        <v>23.333333333333332</v>
      </c>
      <c r="R39" s="187">
        <f>celkové!R156</f>
        <v>2007</v>
      </c>
      <c r="S39" s="188" t="str">
        <f>celkové!S156</f>
        <v>D</v>
      </c>
    </row>
  </sheetData>
  <mergeCells count="3">
    <mergeCell ref="B1:S1"/>
    <mergeCell ref="G3:J3"/>
    <mergeCell ref="R3:S3"/>
  </mergeCells>
  <pageMargins left="0.70866141732283472" right="0.70866141732283472" top="0.78740157480314965" bottom="0.78740157480314965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celkové</vt:lpstr>
      <vt:lpstr>muži</vt:lpstr>
      <vt:lpstr>ženy</vt:lpstr>
      <vt:lpstr>mládež</vt:lpstr>
      <vt:lpstr>celkové!Oblast_tisku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rental</dc:creator>
  <cp:lastModifiedBy>Bolek</cp:lastModifiedBy>
  <cp:lastPrinted>2014-12-27T13:22:10Z</cp:lastPrinted>
  <dcterms:created xsi:type="dcterms:W3CDTF">2014-12-16T07:31:57Z</dcterms:created>
  <dcterms:modified xsi:type="dcterms:W3CDTF">2014-12-27T13:22:39Z</dcterms:modified>
</cp:coreProperties>
</file>