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 activeTab="2"/>
  </bookViews>
  <sheets>
    <sheet name="Startovní listina" sheetId="1" r:id="rId1"/>
    <sheet name="pořadí-čas" sheetId="2" r:id="rId2"/>
    <sheet name="Výsledková listina" sheetId="3" r:id="rId3"/>
  </sheets>
  <definedNames>
    <definedName name="_FilterDatabase_0" localSheetId="1">'pořadí-čas'!$A$1:$G$67</definedName>
    <definedName name="_FilterDatabase_0" localSheetId="2">'Výsledková listina'!$A$6:$K$72</definedName>
    <definedName name="_FilterDatabase_0_0" localSheetId="1">'pořadí-čas'!$A$1:$G$67</definedName>
    <definedName name="_FilterDatabase_0_0" localSheetId="2">'Výsledková listina'!$A$6:$K$72</definedName>
    <definedName name="_xlnm._FilterDatabase" localSheetId="1">'pořadí-čas'!$A$1:$G$67</definedName>
    <definedName name="_xlnm._FilterDatabase" localSheetId="2">'Výsledková listina'!$A$6:$K$72</definedName>
  </definedNames>
  <calcPr calcId="114210"/>
</workbook>
</file>

<file path=xl/calcChain.xml><?xml version="1.0" encoding="utf-8"?>
<calcChain xmlns="http://schemas.openxmlformats.org/spreadsheetml/2006/main">
  <c r="K72" i="3"/>
  <c r="J72"/>
  <c r="G72"/>
  <c r="F72"/>
  <c r="E72"/>
  <c r="D72"/>
  <c r="C72"/>
  <c r="B72"/>
  <c r="A72"/>
  <c r="K71"/>
  <c r="J71"/>
  <c r="G71"/>
  <c r="F71"/>
  <c r="E71"/>
  <c r="D71"/>
  <c r="C71"/>
  <c r="B71"/>
  <c r="A71"/>
  <c r="K70"/>
  <c r="J70"/>
  <c r="G70"/>
  <c r="F70"/>
  <c r="E70"/>
  <c r="D70"/>
  <c r="C70"/>
  <c r="B70"/>
  <c r="A70"/>
  <c r="K69"/>
  <c r="J69"/>
  <c r="G69"/>
  <c r="F69"/>
  <c r="E69"/>
  <c r="D69"/>
  <c r="C69"/>
  <c r="B69"/>
  <c r="A69"/>
  <c r="K68"/>
  <c r="J68"/>
  <c r="G68"/>
  <c r="F68"/>
  <c r="E68"/>
  <c r="D68"/>
  <c r="C68"/>
  <c r="B68"/>
  <c r="A68"/>
  <c r="K67"/>
  <c r="J67"/>
  <c r="G67"/>
  <c r="F67"/>
  <c r="E67"/>
  <c r="D67"/>
  <c r="C67"/>
  <c r="B67"/>
  <c r="A67"/>
  <c r="K66"/>
  <c r="J66"/>
  <c r="G66"/>
  <c r="F66"/>
  <c r="E66"/>
  <c r="D66"/>
  <c r="C66"/>
  <c r="B66"/>
  <c r="A66"/>
  <c r="K65"/>
  <c r="J65"/>
  <c r="G65"/>
  <c r="F65"/>
  <c r="E65"/>
  <c r="D65"/>
  <c r="C65"/>
  <c r="B65"/>
  <c r="A65"/>
  <c r="K64"/>
  <c r="J64"/>
  <c r="G64"/>
  <c r="F64"/>
  <c r="E64"/>
  <c r="D64"/>
  <c r="C64"/>
  <c r="B64"/>
  <c r="A64"/>
  <c r="K63"/>
  <c r="J63"/>
  <c r="G63"/>
  <c r="F63"/>
  <c r="E63"/>
  <c r="D63"/>
  <c r="C63"/>
  <c r="B63"/>
  <c r="A63"/>
  <c r="K62"/>
  <c r="J62"/>
  <c r="G62"/>
  <c r="F62"/>
  <c r="E62"/>
  <c r="D62"/>
  <c r="C62"/>
  <c r="B62"/>
  <c r="A62"/>
  <c r="K61"/>
  <c r="J61"/>
  <c r="G61"/>
  <c r="F61"/>
  <c r="E61"/>
  <c r="D61"/>
  <c r="C61"/>
  <c r="B61"/>
  <c r="A61"/>
  <c r="K60"/>
  <c r="J60"/>
  <c r="G60"/>
  <c r="F60"/>
  <c r="E60"/>
  <c r="D60"/>
  <c r="C60"/>
  <c r="B60"/>
  <c r="A60"/>
  <c r="K59"/>
  <c r="J59"/>
  <c r="G59"/>
  <c r="F59"/>
  <c r="E59"/>
  <c r="D59"/>
  <c r="C59"/>
  <c r="B59"/>
  <c r="A59"/>
  <c r="K58"/>
  <c r="J58"/>
  <c r="G58"/>
  <c r="F58"/>
  <c r="E58"/>
  <c r="D58"/>
  <c r="C58"/>
  <c r="B58"/>
  <c r="A58"/>
  <c r="K57"/>
  <c r="J57"/>
  <c r="G57"/>
  <c r="F57"/>
  <c r="E57"/>
  <c r="D57"/>
  <c r="C57"/>
  <c r="B57"/>
  <c r="A57"/>
  <c r="K56"/>
  <c r="J56"/>
  <c r="G56"/>
  <c r="F56"/>
  <c r="E56"/>
  <c r="D56"/>
  <c r="C56"/>
  <c r="B56"/>
  <c r="A56"/>
  <c r="K55"/>
  <c r="J55"/>
  <c r="G55"/>
  <c r="F55"/>
  <c r="E55"/>
  <c r="D55"/>
  <c r="C55"/>
  <c r="B55"/>
  <c r="A55"/>
  <c r="K54"/>
  <c r="J54"/>
  <c r="G54"/>
  <c r="F54"/>
  <c r="E54"/>
  <c r="D54"/>
  <c r="C54"/>
  <c r="B54"/>
  <c r="A54"/>
  <c r="K53"/>
  <c r="J53"/>
  <c r="G53"/>
  <c r="F53"/>
  <c r="E53"/>
  <c r="D53"/>
  <c r="C53"/>
  <c r="B53"/>
  <c r="A53"/>
  <c r="K52"/>
  <c r="J52"/>
  <c r="G52"/>
  <c r="F52"/>
  <c r="E52"/>
  <c r="D52"/>
  <c r="C52"/>
  <c r="B52"/>
  <c r="A52"/>
  <c r="K51"/>
  <c r="J51"/>
  <c r="G51"/>
  <c r="F51"/>
  <c r="E51"/>
  <c r="D51"/>
  <c r="C51"/>
  <c r="B51"/>
  <c r="A51"/>
  <c r="K50"/>
  <c r="J50"/>
  <c r="G50"/>
  <c r="F50"/>
  <c r="E50"/>
  <c r="D50"/>
  <c r="C50"/>
  <c r="B50"/>
  <c r="A50"/>
  <c r="K49"/>
  <c r="J49"/>
  <c r="G49"/>
  <c r="F49"/>
  <c r="E49"/>
  <c r="D49"/>
  <c r="C49"/>
  <c r="B49"/>
  <c r="A49"/>
  <c r="K48"/>
  <c r="J48"/>
  <c r="G48"/>
  <c r="F48"/>
  <c r="E48"/>
  <c r="D48"/>
  <c r="C48"/>
  <c r="B48"/>
  <c r="A48"/>
  <c r="K47"/>
  <c r="J47"/>
  <c r="G47"/>
  <c r="F47"/>
  <c r="E47"/>
  <c r="D47"/>
  <c r="C47"/>
  <c r="B47"/>
  <c r="A47"/>
  <c r="K46"/>
  <c r="J46"/>
  <c r="G46"/>
  <c r="F46"/>
  <c r="E46"/>
  <c r="D46"/>
  <c r="C46"/>
  <c r="B46"/>
  <c r="A46"/>
  <c r="K45"/>
  <c r="J45"/>
  <c r="G45"/>
  <c r="F45"/>
  <c r="E45"/>
  <c r="D45"/>
  <c r="C45"/>
  <c r="B45"/>
  <c r="A45"/>
  <c r="K44"/>
  <c r="J44"/>
  <c r="G44"/>
  <c r="F44"/>
  <c r="E44"/>
  <c r="D44"/>
  <c r="C44"/>
  <c r="B44"/>
  <c r="A44"/>
  <c r="K43"/>
  <c r="J43"/>
  <c r="G43"/>
  <c r="F43"/>
  <c r="E43"/>
  <c r="D43"/>
  <c r="C43"/>
  <c r="B43"/>
  <c r="A43"/>
  <c r="K42"/>
  <c r="J42"/>
  <c r="G42"/>
  <c r="F42"/>
  <c r="E42"/>
  <c r="D42"/>
  <c r="C42"/>
  <c r="B42"/>
  <c r="A42"/>
  <c r="K41"/>
  <c r="J41"/>
  <c r="G41"/>
  <c r="F41"/>
  <c r="E41"/>
  <c r="D41"/>
  <c r="C41"/>
  <c r="B41"/>
  <c r="A41"/>
  <c r="K40"/>
  <c r="J40"/>
  <c r="G40"/>
  <c r="F40"/>
  <c r="E40"/>
  <c r="D40"/>
  <c r="C40"/>
  <c r="B40"/>
  <c r="A40"/>
  <c r="K39"/>
  <c r="J39"/>
  <c r="G39"/>
  <c r="F39"/>
  <c r="E39"/>
  <c r="D39"/>
  <c r="C39"/>
  <c r="B39"/>
  <c r="A39"/>
  <c r="K38"/>
  <c r="J38"/>
  <c r="G38"/>
  <c r="F38"/>
  <c r="E38"/>
  <c r="D38"/>
  <c r="C38"/>
  <c r="B38"/>
  <c r="A38"/>
  <c r="K37"/>
  <c r="J37"/>
  <c r="G37"/>
  <c r="F37"/>
  <c r="E37"/>
  <c r="D37"/>
  <c r="C37"/>
  <c r="B37"/>
  <c r="A37"/>
  <c r="K36"/>
  <c r="J36"/>
  <c r="G36"/>
  <c r="F36"/>
  <c r="E36"/>
  <c r="D36"/>
  <c r="C36"/>
  <c r="B36"/>
  <c r="A36"/>
  <c r="K35"/>
  <c r="J35"/>
  <c r="G35"/>
  <c r="F35"/>
  <c r="E35"/>
  <c r="D35"/>
  <c r="C35"/>
  <c r="B35"/>
  <c r="A35"/>
  <c r="K34"/>
  <c r="J34"/>
  <c r="G34"/>
  <c r="F34"/>
  <c r="E34"/>
  <c r="D34"/>
  <c r="C34"/>
  <c r="B34"/>
  <c r="A34"/>
  <c r="K33"/>
  <c r="J33"/>
  <c r="G33"/>
  <c r="F33"/>
  <c r="E33"/>
  <c r="D33"/>
  <c r="C33"/>
  <c r="B33"/>
  <c r="A33"/>
  <c r="K32"/>
  <c r="J32"/>
  <c r="G32"/>
  <c r="F32"/>
  <c r="E32"/>
  <c r="D32"/>
  <c r="C32"/>
  <c r="B32"/>
  <c r="A32"/>
  <c r="K31"/>
  <c r="J31"/>
  <c r="G31"/>
  <c r="F31"/>
  <c r="E31"/>
  <c r="D31"/>
  <c r="C31"/>
  <c r="B31"/>
  <c r="A31"/>
  <c r="K30"/>
  <c r="J30"/>
  <c r="G30"/>
  <c r="F30"/>
  <c r="E30"/>
  <c r="D30"/>
  <c r="C30"/>
  <c r="B30"/>
  <c r="A30"/>
  <c r="K29"/>
  <c r="J29"/>
  <c r="G29"/>
  <c r="F29"/>
  <c r="E29"/>
  <c r="D29"/>
  <c r="C29"/>
  <c r="B29"/>
  <c r="A29"/>
  <c r="K28"/>
  <c r="J28"/>
  <c r="G28"/>
  <c r="F28"/>
  <c r="E28"/>
  <c r="D28"/>
  <c r="C28"/>
  <c r="B28"/>
  <c r="A28"/>
  <c r="K27"/>
  <c r="J27"/>
  <c r="G27"/>
  <c r="F27"/>
  <c r="E27"/>
  <c r="D27"/>
  <c r="C27"/>
  <c r="B27"/>
  <c r="A27"/>
  <c r="K26"/>
  <c r="J26"/>
  <c r="G26"/>
  <c r="F26"/>
  <c r="E26"/>
  <c r="D26"/>
  <c r="C26"/>
  <c r="B26"/>
  <c r="A26"/>
  <c r="K25"/>
  <c r="J25"/>
  <c r="G25"/>
  <c r="F25"/>
  <c r="E25"/>
  <c r="D25"/>
  <c r="C25"/>
  <c r="B25"/>
  <c r="A25"/>
  <c r="K24"/>
  <c r="J24"/>
  <c r="G24"/>
  <c r="F24"/>
  <c r="E24"/>
  <c r="D24"/>
  <c r="C24"/>
  <c r="B24"/>
  <c r="A24"/>
  <c r="K23"/>
  <c r="J23"/>
  <c r="G23"/>
  <c r="F23"/>
  <c r="E23"/>
  <c r="D23"/>
  <c r="C23"/>
  <c r="B23"/>
  <c r="A23"/>
  <c r="K22"/>
  <c r="J22"/>
  <c r="G22"/>
  <c r="F22"/>
  <c r="E22"/>
  <c r="D22"/>
  <c r="C22"/>
  <c r="B22"/>
  <c r="A22"/>
  <c r="K21"/>
  <c r="J21"/>
  <c r="G21"/>
  <c r="F21"/>
  <c r="E21"/>
  <c r="D21"/>
  <c r="C21"/>
  <c r="B21"/>
  <c r="A21"/>
  <c r="K20"/>
  <c r="J20"/>
  <c r="G20"/>
  <c r="F20"/>
  <c r="E20"/>
  <c r="D20"/>
  <c r="C20"/>
  <c r="B20"/>
  <c r="A20"/>
  <c r="K19"/>
  <c r="J19"/>
  <c r="G19"/>
  <c r="F19"/>
  <c r="E19"/>
  <c r="D19"/>
  <c r="C19"/>
  <c r="B19"/>
  <c r="A19"/>
  <c r="K18"/>
  <c r="J18"/>
  <c r="G18"/>
  <c r="F18"/>
  <c r="E18"/>
  <c r="D18"/>
  <c r="C18"/>
  <c r="B18"/>
  <c r="A18"/>
  <c r="K17"/>
  <c r="J17"/>
  <c r="G17"/>
  <c r="F17"/>
  <c r="E17"/>
  <c r="D17"/>
  <c r="C17"/>
  <c r="B17"/>
  <c r="A17"/>
  <c r="K16"/>
  <c r="J16"/>
  <c r="G16"/>
  <c r="F16"/>
  <c r="E16"/>
  <c r="D16"/>
  <c r="C16"/>
  <c r="B16"/>
  <c r="A16"/>
  <c r="K15"/>
  <c r="J15"/>
  <c r="G15"/>
  <c r="F15"/>
  <c r="E15"/>
  <c r="D15"/>
  <c r="C15"/>
  <c r="B15"/>
  <c r="A15"/>
  <c r="K14"/>
  <c r="J14"/>
  <c r="G14"/>
  <c r="F14"/>
  <c r="E14"/>
  <c r="D14"/>
  <c r="C14"/>
  <c r="B14"/>
  <c r="A14"/>
  <c r="K13"/>
  <c r="J13"/>
  <c r="G13"/>
  <c r="F13"/>
  <c r="E13"/>
  <c r="D13"/>
  <c r="C13"/>
  <c r="B13"/>
  <c r="A13"/>
  <c r="K12"/>
  <c r="J12"/>
  <c r="G12"/>
  <c r="F12"/>
  <c r="E12"/>
  <c r="D12"/>
  <c r="C12"/>
  <c r="B12"/>
  <c r="A12"/>
  <c r="K11"/>
  <c r="J11"/>
  <c r="G11"/>
  <c r="F11"/>
  <c r="E11"/>
  <c r="D11"/>
  <c r="C11"/>
  <c r="B11"/>
  <c r="A11"/>
  <c r="K10"/>
  <c r="J10"/>
  <c r="G10"/>
  <c r="F10"/>
  <c r="E10"/>
  <c r="D10"/>
  <c r="C10"/>
  <c r="B10"/>
  <c r="A10"/>
  <c r="K9"/>
  <c r="J9"/>
  <c r="G9"/>
  <c r="F9"/>
  <c r="E9"/>
  <c r="D9"/>
  <c r="C9"/>
  <c r="B9"/>
  <c r="A9"/>
  <c r="K8"/>
  <c r="J8"/>
  <c r="G8"/>
  <c r="F8"/>
  <c r="E8"/>
  <c r="D8"/>
  <c r="C8"/>
  <c r="B8"/>
  <c r="A8"/>
  <c r="K7"/>
  <c r="J7"/>
  <c r="G7"/>
  <c r="F7"/>
  <c r="E7"/>
  <c r="D7"/>
  <c r="C7"/>
  <c r="B7"/>
  <c r="A7"/>
</calcChain>
</file>

<file path=xl/sharedStrings.xml><?xml version="1.0" encoding="utf-8"?>
<sst xmlns="http://schemas.openxmlformats.org/spreadsheetml/2006/main" count="450" uniqueCount="246">
  <si>
    <t>Drozdův lesní běh</t>
  </si>
  <si>
    <t>95. ročník – 10.10.2021</t>
  </si>
  <si>
    <t>st. č.</t>
  </si>
  <si>
    <t>příjmení</t>
  </si>
  <si>
    <t>jméno</t>
  </si>
  <si>
    <t>oddíl (město)</t>
  </si>
  <si>
    <t>roč.nar.</t>
  </si>
  <si>
    <t>kat.</t>
  </si>
  <si>
    <t>KP</t>
  </si>
  <si>
    <t>Buřičová</t>
  </si>
  <si>
    <t>Marcela</t>
  </si>
  <si>
    <t>GP Kolín</t>
  </si>
  <si>
    <t>CH</t>
  </si>
  <si>
    <t>Konývka</t>
  </si>
  <si>
    <t>Zdeněk</t>
  </si>
  <si>
    <t>Sokol Kolín</t>
  </si>
  <si>
    <t>D</t>
  </si>
  <si>
    <t>Petr</t>
  </si>
  <si>
    <t>Kolín</t>
  </si>
  <si>
    <t>A</t>
  </si>
  <si>
    <t>Staněk</t>
  </si>
  <si>
    <t>Milan</t>
  </si>
  <si>
    <t>Kenast Pečky</t>
  </si>
  <si>
    <t xml:space="preserve">C </t>
  </si>
  <si>
    <t>Strnad</t>
  </si>
  <si>
    <t>Bohumil</t>
  </si>
  <si>
    <t>AC Čáslav</t>
  </si>
  <si>
    <t>E</t>
  </si>
  <si>
    <t>Hampejsová</t>
  </si>
  <si>
    <t>Martina</t>
  </si>
  <si>
    <t>ŠNECI na MAX</t>
  </si>
  <si>
    <t>1972</t>
  </si>
  <si>
    <t>H</t>
  </si>
  <si>
    <t>Grumlová</t>
  </si>
  <si>
    <t>Ivana</t>
  </si>
  <si>
    <t>Kroužilová</t>
  </si>
  <si>
    <t>Iva</t>
  </si>
  <si>
    <t>Atletika Kolín/ GP Kolín</t>
  </si>
  <si>
    <t>G</t>
  </si>
  <si>
    <t>Janoušek</t>
  </si>
  <si>
    <t>Vavák</t>
  </si>
  <si>
    <t>Libor</t>
  </si>
  <si>
    <t>BK Sadská</t>
  </si>
  <si>
    <t>Paroulek</t>
  </si>
  <si>
    <t>Jaroslav</t>
  </si>
  <si>
    <t>SKP Nymburk</t>
  </si>
  <si>
    <t>B</t>
  </si>
  <si>
    <t>Roubík</t>
  </si>
  <si>
    <t>František</t>
  </si>
  <si>
    <t>Čerčany</t>
  </si>
  <si>
    <t>Miler</t>
  </si>
  <si>
    <t>Jiří</t>
  </si>
  <si>
    <t>LAWI STARS</t>
  </si>
  <si>
    <t>Halámka</t>
  </si>
  <si>
    <t>Radek</t>
  </si>
  <si>
    <t>-</t>
  </si>
  <si>
    <t>Horáček</t>
  </si>
  <si>
    <t>Václav</t>
  </si>
  <si>
    <t>Sop Kolín</t>
  </si>
  <si>
    <t>Skalinová</t>
  </si>
  <si>
    <t>Kamila</t>
  </si>
  <si>
    <t>Semrád</t>
  </si>
  <si>
    <t>Ladislav</t>
  </si>
  <si>
    <t>Čáslav</t>
  </si>
  <si>
    <t>Kučerová</t>
  </si>
  <si>
    <t>Eliška</t>
  </si>
  <si>
    <t>F</t>
  </si>
  <si>
    <t>Oldřich Tomáš</t>
  </si>
  <si>
    <t>Kysilka</t>
  </si>
  <si>
    <t>Vratislav</t>
  </si>
  <si>
    <t>Rauvolfová</t>
  </si>
  <si>
    <t>Nicole</t>
  </si>
  <si>
    <t>Pícha</t>
  </si>
  <si>
    <t>Tomáš</t>
  </si>
  <si>
    <t>Víteček</t>
  </si>
  <si>
    <t>HBS</t>
  </si>
  <si>
    <t>Karaivanov</t>
  </si>
  <si>
    <t>Pleskačová</t>
  </si>
  <si>
    <t>Natálie</t>
  </si>
  <si>
    <t>Slavík</t>
  </si>
  <si>
    <t>Martin</t>
  </si>
  <si>
    <t>Prchal</t>
  </si>
  <si>
    <t>Pavel</t>
  </si>
  <si>
    <t>Kučera</t>
  </si>
  <si>
    <t>Sokol Kolín - atletika</t>
  </si>
  <si>
    <t>Semrádová</t>
  </si>
  <si>
    <t>Adélka</t>
  </si>
  <si>
    <t>Herda</t>
  </si>
  <si>
    <t>Jan</t>
  </si>
  <si>
    <t>Matějková</t>
  </si>
  <si>
    <t>Šárka</t>
  </si>
  <si>
    <t>Soukupová</t>
  </si>
  <si>
    <t>Veronika</t>
  </si>
  <si>
    <t>Cincibus</t>
  </si>
  <si>
    <t>Ondřej</t>
  </si>
  <si>
    <t>Jánošík</t>
  </si>
  <si>
    <t>Rudolf</t>
  </si>
  <si>
    <t>Vlašim</t>
  </si>
  <si>
    <t xml:space="preserve">Jánošík </t>
  </si>
  <si>
    <t>Dominik</t>
  </si>
  <si>
    <t>Atletika Vlašim</t>
  </si>
  <si>
    <t>Krupička</t>
  </si>
  <si>
    <t>Dovičín</t>
  </si>
  <si>
    <t>Michal</t>
  </si>
  <si>
    <t>Štefko running team</t>
  </si>
  <si>
    <t>Veigertová</t>
  </si>
  <si>
    <t>Gabriela</t>
  </si>
  <si>
    <t>Poko_running team</t>
  </si>
  <si>
    <t>Zajíc</t>
  </si>
  <si>
    <t>Hvězda Pardubice, z.s.</t>
  </si>
  <si>
    <t>Louda</t>
  </si>
  <si>
    <t>AC Česká Lípa</t>
  </si>
  <si>
    <t>Hrabánek</t>
  </si>
  <si>
    <t>Vojtěch</t>
  </si>
  <si>
    <t>Velký Osek</t>
  </si>
  <si>
    <t xml:space="preserve">Krejčí </t>
  </si>
  <si>
    <t>1981</t>
  </si>
  <si>
    <t>Kaňkovský</t>
  </si>
  <si>
    <t>Zeman</t>
  </si>
  <si>
    <t>Vladimír</t>
  </si>
  <si>
    <t>1959</t>
  </si>
  <si>
    <t>Bednář</t>
  </si>
  <si>
    <t>Josef</t>
  </si>
  <si>
    <t>Počaply</t>
  </si>
  <si>
    <t>1950</t>
  </si>
  <si>
    <t>Pazdera</t>
  </si>
  <si>
    <t>Roman</t>
  </si>
  <si>
    <t>TJ SOKOL Kolín atletika</t>
  </si>
  <si>
    <t>2001</t>
  </si>
  <si>
    <t>Říha</t>
  </si>
  <si>
    <t>Miroslav</t>
  </si>
  <si>
    <t>Sokol Sadská</t>
  </si>
  <si>
    <t>1945</t>
  </si>
  <si>
    <t>Kubišta</t>
  </si>
  <si>
    <t>1965</t>
  </si>
  <si>
    <t>Vrbenský</t>
  </si>
  <si>
    <t>Jakub</t>
  </si>
  <si>
    <t>Olympiáda Spartan Training K.Hora</t>
  </si>
  <si>
    <t>1995</t>
  </si>
  <si>
    <t>Rybenská</t>
  </si>
  <si>
    <t>Jitka</t>
  </si>
  <si>
    <t>KRB Chrudim</t>
  </si>
  <si>
    <t>1975</t>
  </si>
  <si>
    <t>Jarošová</t>
  </si>
  <si>
    <t>Hlaváčová</t>
  </si>
  <si>
    <t>Tereza</t>
  </si>
  <si>
    <t>2000</t>
  </si>
  <si>
    <t xml:space="preserve">Suchý </t>
  </si>
  <si>
    <t>1994</t>
  </si>
  <si>
    <t>Grume</t>
  </si>
  <si>
    <t>TJ SOKOL Kolín</t>
  </si>
  <si>
    <t>Suchánek</t>
  </si>
  <si>
    <t>AC Obora Hvězda</t>
  </si>
  <si>
    <t>Chwistek</t>
  </si>
  <si>
    <t>Krejčík</t>
  </si>
  <si>
    <t>Olympia Spartan Training K.Hora</t>
  </si>
  <si>
    <t>1991</t>
  </si>
  <si>
    <t>Mňuková</t>
  </si>
  <si>
    <t>1986</t>
  </si>
  <si>
    <t>Kedelidze</t>
  </si>
  <si>
    <t>1964</t>
  </si>
  <si>
    <t>TJ SOKOL Kolín – atletika</t>
  </si>
  <si>
    <t>1962</t>
  </si>
  <si>
    <t>Strejčková</t>
  </si>
  <si>
    <t>Zuzana</t>
  </si>
  <si>
    <t>Test-running team</t>
  </si>
  <si>
    <t>Ledvina</t>
  </si>
  <si>
    <t>1977</t>
  </si>
  <si>
    <t>Ledvinová</t>
  </si>
  <si>
    <t>Kateřina</t>
  </si>
  <si>
    <t>1978</t>
  </si>
  <si>
    <t>Výborný</t>
  </si>
  <si>
    <t>1983</t>
  </si>
  <si>
    <t>Závod proběhl za jasného počasí, průměrné teploty  7℃ a mírného jihozápadního větru.</t>
  </si>
  <si>
    <t>Václav Miler - ředitel závodu</t>
  </si>
  <si>
    <t xml:space="preserve">Ing. Milan Kantor - hlavní rozhodčí </t>
  </si>
  <si>
    <t>um.</t>
  </si>
  <si>
    <t>čas</t>
  </si>
  <si>
    <t>:</t>
  </si>
  <si>
    <t>12:49</t>
  </si>
  <si>
    <t>13:08</t>
  </si>
  <si>
    <t>13:36</t>
  </si>
  <si>
    <t>13:57</t>
  </si>
  <si>
    <t>14:36</t>
  </si>
  <si>
    <t>14:50</t>
  </si>
  <si>
    <t>15:01</t>
  </si>
  <si>
    <t>15:26</t>
  </si>
  <si>
    <t>15:29</t>
  </si>
  <si>
    <t>15:49</t>
  </si>
  <si>
    <t>15:55</t>
  </si>
  <si>
    <t>16:08</t>
  </si>
  <si>
    <t>16:42</t>
  </si>
  <si>
    <t>16:58</t>
  </si>
  <si>
    <t>16:59</t>
  </si>
  <si>
    <t>17:00</t>
  </si>
  <si>
    <t>17:04</t>
  </si>
  <si>
    <t>17:14</t>
  </si>
  <si>
    <t>17:28</t>
  </si>
  <si>
    <t>17:29</t>
  </si>
  <si>
    <t>17:30</t>
  </si>
  <si>
    <t>17:32</t>
  </si>
  <si>
    <t>17:35</t>
  </si>
  <si>
    <t>17:40</t>
  </si>
  <si>
    <t>17:55</t>
  </si>
  <si>
    <t>18:01</t>
  </si>
  <si>
    <t>18:10</t>
  </si>
  <si>
    <t>18:14</t>
  </si>
  <si>
    <t>18:17</t>
  </si>
  <si>
    <t>18:19</t>
  </si>
  <si>
    <t>18:24</t>
  </si>
  <si>
    <t>18:31</t>
  </si>
  <si>
    <t>18:39</t>
  </si>
  <si>
    <t>18:50</t>
  </si>
  <si>
    <t>18:52</t>
  </si>
  <si>
    <t>19:00</t>
  </si>
  <si>
    <t>19:02</t>
  </si>
  <si>
    <t>19:09</t>
  </si>
  <si>
    <t>19:46</t>
  </si>
  <si>
    <t>20:19</t>
  </si>
  <si>
    <t>20:21</t>
  </si>
  <si>
    <t>20:25</t>
  </si>
  <si>
    <t>20:29</t>
  </si>
  <si>
    <t>20:35</t>
  </si>
  <si>
    <t>20:46</t>
  </si>
  <si>
    <t>20:56</t>
  </si>
  <si>
    <t>21:00</t>
  </si>
  <si>
    <t>21:30</t>
  </si>
  <si>
    <t>21:32</t>
  </si>
  <si>
    <t>21:37</t>
  </si>
  <si>
    <t>22:23</t>
  </si>
  <si>
    <t>22:43</t>
  </si>
  <si>
    <t>23:01</t>
  </si>
  <si>
    <t>23:24</t>
  </si>
  <si>
    <t>23:46</t>
  </si>
  <si>
    <t>23:52</t>
  </si>
  <si>
    <t>24:13</t>
  </si>
  <si>
    <t>24:24</t>
  </si>
  <si>
    <t>24:49</t>
  </si>
  <si>
    <t>25:01</t>
  </si>
  <si>
    <t>25:25</t>
  </si>
  <si>
    <t>25:32</t>
  </si>
  <si>
    <t>27:13</t>
  </si>
  <si>
    <t>29:15</t>
  </si>
  <si>
    <t>st.č.</t>
  </si>
  <si>
    <t>Závod proběhl za jasného počasí, teplotě 7℃ a mírném jihozápaním větru.</t>
  </si>
  <si>
    <t>Milan Kantor - hlavní rozhodčí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</si>
</sst>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.5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Alignment="1"/>
    <xf numFmtId="0" fontId="1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wrapText="1"/>
    </xf>
    <xf numFmtId="1" fontId="2" fillId="0" borderId="1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0" fillId="0" borderId="1" xfId="1" applyFont="1" applyBorder="1" applyAlignment="1">
      <alignment vertical="center"/>
    </xf>
    <xf numFmtId="0" fontId="0" fillId="0" borderId="1" xfId="1" applyFont="1" applyBorder="1"/>
    <xf numFmtId="0" fontId="2" fillId="0" borderId="0" xfId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wrapText="1"/>
    </xf>
    <xf numFmtId="49" fontId="2" fillId="0" borderId="0" xfId="1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right"/>
    </xf>
    <xf numFmtId="1" fontId="4" fillId="2" borderId="2" xfId="1" applyNumberFormat="1" applyFont="1" applyFill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8" fillId="0" borderId="2" xfId="1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right" vertical="center"/>
    </xf>
    <xf numFmtId="49" fontId="0" fillId="0" borderId="2" xfId="0" applyNumberFormat="1" applyFont="1" applyBorder="1" applyAlignment="1">
      <alignment horizontal="right"/>
    </xf>
    <xf numFmtId="49" fontId="8" fillId="0" borderId="2" xfId="1" applyNumberFormat="1" applyFont="1" applyBorder="1" applyAlignment="1">
      <alignment horizontal="right"/>
    </xf>
    <xf numFmtId="49" fontId="8" fillId="0" borderId="2" xfId="1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2" borderId="0" xfId="1" applyFont="1" applyFill="1" applyAlignment="1">
      <alignment horizontal="left" wrapText="1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1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7"/>
  <sheetViews>
    <sheetView zoomScaleNormal="100" workbookViewId="0">
      <selection activeCell="F22" sqref="F22"/>
    </sheetView>
  </sheetViews>
  <sheetFormatPr defaultColWidth="5.5546875" defaultRowHeight="14.4"/>
  <cols>
    <col min="1" max="1" width="5.5546875" customWidth="1"/>
    <col min="2" max="2" width="15.21875" customWidth="1"/>
    <col min="3" max="3" width="12.5546875" customWidth="1"/>
    <col min="4" max="4" width="22.33203125" style="1" customWidth="1"/>
    <col min="5" max="5" width="11.21875" customWidth="1"/>
    <col min="6" max="6" width="10" style="2" customWidth="1"/>
    <col min="7" max="8" width="8.6640625" customWidth="1"/>
    <col min="9" max="9" width="10.109375" customWidth="1"/>
    <col min="10" max="10" width="37.109375" customWidth="1"/>
    <col min="11" max="249" width="8.6640625" customWidth="1"/>
    <col min="250" max="250" width="5.5546875" customWidth="1"/>
    <col min="251" max="251" width="13.33203125" customWidth="1"/>
    <col min="252" max="252" width="12.5546875" customWidth="1"/>
    <col min="253" max="253" width="5.6640625" customWidth="1"/>
    <col min="254" max="254" width="21.5546875" customWidth="1"/>
    <col min="255" max="255" width="7.21875" customWidth="1"/>
  </cols>
  <sheetData>
    <row r="1" spans="1:11" ht="12.75" customHeight="1">
      <c r="A1" s="41" t="s">
        <v>0</v>
      </c>
      <c r="B1" s="41"/>
      <c r="C1" s="41"/>
      <c r="D1" s="41"/>
      <c r="E1" s="41"/>
      <c r="F1" s="41"/>
      <c r="G1" s="41"/>
    </row>
    <row r="2" spans="1:11" ht="12.75" customHeight="1">
      <c r="A2" s="41"/>
      <c r="B2" s="41"/>
      <c r="C2" s="41"/>
      <c r="D2" s="41"/>
      <c r="E2" s="41"/>
      <c r="F2" s="41"/>
      <c r="G2" s="41"/>
    </row>
    <row r="3" spans="1:11" ht="18" customHeight="1">
      <c r="A3" s="42" t="s">
        <v>1</v>
      </c>
      <c r="B3" s="42"/>
      <c r="C3" s="42"/>
      <c r="D3" s="42"/>
      <c r="E3" s="42"/>
      <c r="F3" s="42"/>
      <c r="G3" s="42"/>
      <c r="H3" s="3"/>
      <c r="I3" s="3"/>
      <c r="J3" s="3"/>
      <c r="K3" s="4"/>
    </row>
    <row r="4" spans="1:11" ht="18" customHeight="1">
      <c r="A4" s="42"/>
      <c r="B4" s="42"/>
      <c r="C4" s="42"/>
      <c r="D4" s="42"/>
      <c r="E4" s="42"/>
      <c r="F4" s="42"/>
      <c r="G4" s="42"/>
      <c r="H4" s="3"/>
      <c r="I4" s="3"/>
      <c r="J4" s="3"/>
      <c r="K4" s="4"/>
    </row>
    <row r="5" spans="1:11" ht="15" customHeight="1">
      <c r="F5" s="5"/>
      <c r="G5" s="3"/>
      <c r="H5" s="3"/>
      <c r="I5" s="3"/>
      <c r="J5" s="3"/>
      <c r="K5" s="4"/>
    </row>
    <row r="6" spans="1:11" ht="15" customHeight="1">
      <c r="A6" s="6" t="s">
        <v>2</v>
      </c>
      <c r="B6" s="7" t="s">
        <v>3</v>
      </c>
      <c r="C6" s="7" t="s">
        <v>4</v>
      </c>
      <c r="D6" s="8" t="s">
        <v>5</v>
      </c>
      <c r="E6" s="6" t="s">
        <v>6</v>
      </c>
      <c r="F6" s="6" t="s">
        <v>7</v>
      </c>
      <c r="G6" s="6" t="s">
        <v>8</v>
      </c>
      <c r="H6" s="3"/>
      <c r="I6" s="3"/>
      <c r="J6" s="3"/>
      <c r="K6" s="4"/>
    </row>
    <row r="7" spans="1:11" ht="15" customHeight="1">
      <c r="A7" s="9">
        <v>1</v>
      </c>
      <c r="B7" s="10" t="s">
        <v>9</v>
      </c>
      <c r="C7" s="10" t="s">
        <v>10</v>
      </c>
      <c r="D7" s="11" t="s">
        <v>11</v>
      </c>
      <c r="E7" s="12">
        <v>1972</v>
      </c>
      <c r="F7" s="13" t="s">
        <v>12</v>
      </c>
      <c r="G7" s="13"/>
      <c r="H7" s="14"/>
      <c r="K7" s="4"/>
    </row>
    <row r="8" spans="1:11">
      <c r="A8" s="9">
        <v>2</v>
      </c>
      <c r="B8" s="10" t="s">
        <v>13</v>
      </c>
      <c r="C8" s="10" t="s">
        <v>14</v>
      </c>
      <c r="D8" s="11" t="s">
        <v>15</v>
      </c>
      <c r="E8" s="12">
        <v>1953</v>
      </c>
      <c r="F8" s="13" t="s">
        <v>16</v>
      </c>
      <c r="G8" s="13"/>
    </row>
    <row r="9" spans="1:11">
      <c r="A9" s="9">
        <v>3</v>
      </c>
      <c r="B9" s="10" t="s">
        <v>13</v>
      </c>
      <c r="C9" s="10" t="s">
        <v>17</v>
      </c>
      <c r="D9" s="11" t="s">
        <v>18</v>
      </c>
      <c r="E9" s="12">
        <v>1984</v>
      </c>
      <c r="F9" s="13" t="s">
        <v>19</v>
      </c>
      <c r="G9" s="13"/>
      <c r="H9" s="14"/>
    </row>
    <row r="10" spans="1:11">
      <c r="A10" s="9">
        <v>4</v>
      </c>
      <c r="B10" s="10" t="s">
        <v>20</v>
      </c>
      <c r="C10" s="10" t="s">
        <v>21</v>
      </c>
      <c r="D10" s="11" t="s">
        <v>22</v>
      </c>
      <c r="E10" s="12">
        <v>1966</v>
      </c>
      <c r="F10" s="13" t="s">
        <v>23</v>
      </c>
      <c r="G10" s="13"/>
      <c r="H10" s="14"/>
    </row>
    <row r="11" spans="1:11">
      <c r="A11" s="9">
        <v>5</v>
      </c>
      <c r="B11" s="10" t="s">
        <v>24</v>
      </c>
      <c r="C11" s="10" t="s">
        <v>25</v>
      </c>
      <c r="D11" s="11" t="s">
        <v>26</v>
      </c>
      <c r="E11" s="12">
        <v>1943</v>
      </c>
      <c r="F11" s="13" t="s">
        <v>27</v>
      </c>
      <c r="G11" s="13"/>
      <c r="H11" s="14"/>
    </row>
    <row r="12" spans="1:11">
      <c r="A12" s="9">
        <v>7</v>
      </c>
      <c r="B12" s="10" t="s">
        <v>28</v>
      </c>
      <c r="C12" s="10" t="s">
        <v>29</v>
      </c>
      <c r="D12" s="11" t="s">
        <v>30</v>
      </c>
      <c r="E12" s="12" t="s">
        <v>31</v>
      </c>
      <c r="F12" s="13" t="s">
        <v>32</v>
      </c>
      <c r="G12" s="13"/>
    </row>
    <row r="13" spans="1:11">
      <c r="A13" s="9">
        <v>8</v>
      </c>
      <c r="B13" s="10" t="s">
        <v>33</v>
      </c>
      <c r="C13" s="10" t="s">
        <v>34</v>
      </c>
      <c r="D13" s="11" t="s">
        <v>18</v>
      </c>
      <c r="E13" s="12">
        <v>1971</v>
      </c>
      <c r="F13" s="13" t="s">
        <v>32</v>
      </c>
      <c r="G13" s="13"/>
      <c r="H13" s="14"/>
    </row>
    <row r="14" spans="1:11">
      <c r="A14" s="9">
        <v>9</v>
      </c>
      <c r="B14" s="10" t="s">
        <v>35</v>
      </c>
      <c r="C14" s="10" t="s">
        <v>36</v>
      </c>
      <c r="D14" s="11" t="s">
        <v>37</v>
      </c>
      <c r="E14" s="12">
        <v>1977</v>
      </c>
      <c r="F14" s="13" t="s">
        <v>38</v>
      </c>
      <c r="G14" s="13"/>
      <c r="H14" s="14"/>
    </row>
    <row r="15" spans="1:11">
      <c r="A15" s="9">
        <v>10</v>
      </c>
      <c r="B15" s="10" t="s">
        <v>39</v>
      </c>
      <c r="C15" s="10" t="s">
        <v>21</v>
      </c>
      <c r="D15" s="11" t="s">
        <v>15</v>
      </c>
      <c r="E15" s="12">
        <v>1991</v>
      </c>
      <c r="F15" s="13" t="s">
        <v>19</v>
      </c>
      <c r="G15" s="13"/>
      <c r="H15" s="14"/>
    </row>
    <row r="16" spans="1:11">
      <c r="A16" s="9">
        <v>11</v>
      </c>
      <c r="B16" s="10" t="s">
        <v>40</v>
      </c>
      <c r="C16" s="10" t="s">
        <v>41</v>
      </c>
      <c r="D16" s="11" t="s">
        <v>42</v>
      </c>
      <c r="E16" s="12">
        <v>1965</v>
      </c>
      <c r="F16" s="13" t="s">
        <v>23</v>
      </c>
      <c r="G16" s="13"/>
    </row>
    <row r="17" spans="1:8">
      <c r="A17" s="9">
        <v>12</v>
      </c>
      <c r="B17" s="10" t="s">
        <v>43</v>
      </c>
      <c r="C17" s="10" t="s">
        <v>44</v>
      </c>
      <c r="D17" s="11" t="s">
        <v>45</v>
      </c>
      <c r="E17" s="12">
        <v>1970</v>
      </c>
      <c r="F17" s="13" t="s">
        <v>46</v>
      </c>
      <c r="G17" s="13"/>
      <c r="H17" s="14"/>
    </row>
    <row r="18" spans="1:8">
      <c r="A18" s="9">
        <v>13</v>
      </c>
      <c r="B18" s="10" t="s">
        <v>47</v>
      </c>
      <c r="C18" s="10" t="s">
        <v>48</v>
      </c>
      <c r="D18" s="11" t="s">
        <v>49</v>
      </c>
      <c r="E18" s="12">
        <v>1956</v>
      </c>
      <c r="F18" s="13" t="s">
        <v>16</v>
      </c>
      <c r="G18" s="13"/>
      <c r="H18" s="14"/>
    </row>
    <row r="19" spans="1:8">
      <c r="A19" s="9">
        <v>14</v>
      </c>
      <c r="B19" s="10" t="s">
        <v>50</v>
      </c>
      <c r="C19" s="10" t="s">
        <v>51</v>
      </c>
      <c r="D19" s="11" t="s">
        <v>52</v>
      </c>
      <c r="E19" s="12">
        <v>1975</v>
      </c>
      <c r="F19" s="13" t="s">
        <v>46</v>
      </c>
      <c r="G19" s="13"/>
      <c r="H19" s="14"/>
    </row>
    <row r="20" spans="1:8">
      <c r="A20" s="9">
        <v>16</v>
      </c>
      <c r="B20" s="10" t="s">
        <v>53</v>
      </c>
      <c r="C20" s="10" t="s">
        <v>54</v>
      </c>
      <c r="D20" s="11" t="s">
        <v>55</v>
      </c>
      <c r="E20" s="12">
        <v>1978</v>
      </c>
      <c r="F20" s="13" t="s">
        <v>46</v>
      </c>
      <c r="G20" s="13"/>
    </row>
    <row r="21" spans="1:8">
      <c r="A21" s="9">
        <v>18</v>
      </c>
      <c r="B21" s="10" t="s">
        <v>56</v>
      </c>
      <c r="C21" s="10" t="s">
        <v>57</v>
      </c>
      <c r="D21" s="11" t="s">
        <v>58</v>
      </c>
      <c r="E21" s="12">
        <v>1963</v>
      </c>
      <c r="F21" s="13" t="s">
        <v>23</v>
      </c>
      <c r="G21" s="13"/>
      <c r="H21" s="14"/>
    </row>
    <row r="22" spans="1:8">
      <c r="A22" s="9">
        <v>19</v>
      </c>
      <c r="B22" s="10" t="s">
        <v>59</v>
      </c>
      <c r="C22" s="10" t="s">
        <v>60</v>
      </c>
      <c r="D22" s="11" t="s">
        <v>11</v>
      </c>
      <c r="E22" s="12">
        <v>1974</v>
      </c>
      <c r="F22" s="13" t="s">
        <v>32</v>
      </c>
      <c r="G22" s="13"/>
      <c r="H22" s="14"/>
    </row>
    <row r="23" spans="1:8">
      <c r="A23" s="9">
        <v>20</v>
      </c>
      <c r="B23" s="10" t="s">
        <v>61</v>
      </c>
      <c r="C23" s="10" t="s">
        <v>62</v>
      </c>
      <c r="D23" s="11" t="s">
        <v>63</v>
      </c>
      <c r="E23" s="12">
        <v>1967</v>
      </c>
      <c r="F23" s="13" t="s">
        <v>23</v>
      </c>
      <c r="G23" s="13"/>
      <c r="H23" s="14"/>
    </row>
    <row r="24" spans="1:8">
      <c r="A24" s="9">
        <v>21</v>
      </c>
      <c r="B24" s="10" t="s">
        <v>64</v>
      </c>
      <c r="C24" s="10" t="s">
        <v>65</v>
      </c>
      <c r="D24" s="11" t="s">
        <v>55</v>
      </c>
      <c r="E24" s="12">
        <v>2001</v>
      </c>
      <c r="F24" s="13" t="s">
        <v>66</v>
      </c>
      <c r="G24" s="13"/>
    </row>
    <row r="25" spans="1:8">
      <c r="A25" s="9">
        <v>23</v>
      </c>
      <c r="B25" s="10" t="s">
        <v>20</v>
      </c>
      <c r="C25" s="10" t="s">
        <v>67</v>
      </c>
      <c r="D25" s="11" t="s">
        <v>11</v>
      </c>
      <c r="E25" s="12">
        <v>1982</v>
      </c>
      <c r="F25" s="13" t="s">
        <v>19</v>
      </c>
      <c r="G25" s="13"/>
      <c r="H25" s="14"/>
    </row>
    <row r="26" spans="1:8">
      <c r="A26" s="9">
        <v>24</v>
      </c>
      <c r="B26" s="10" t="s">
        <v>68</v>
      </c>
      <c r="C26" s="10" t="s">
        <v>69</v>
      </c>
      <c r="D26" s="11" t="s">
        <v>11</v>
      </c>
      <c r="E26" s="12">
        <v>1978</v>
      </c>
      <c r="F26" s="13" t="s">
        <v>46</v>
      </c>
      <c r="G26" s="13"/>
      <c r="H26" s="14"/>
    </row>
    <row r="27" spans="1:8">
      <c r="A27" s="9">
        <v>25</v>
      </c>
      <c r="B27" s="10" t="s">
        <v>70</v>
      </c>
      <c r="C27" s="10" t="s">
        <v>71</v>
      </c>
      <c r="D27" s="11" t="s">
        <v>11</v>
      </c>
      <c r="E27" s="12">
        <v>1990</v>
      </c>
      <c r="F27" s="13" t="s">
        <v>66</v>
      </c>
      <c r="G27" s="13"/>
      <c r="H27" s="14"/>
    </row>
    <row r="28" spans="1:8">
      <c r="A28" s="9">
        <v>26</v>
      </c>
      <c r="B28" s="10" t="s">
        <v>72</v>
      </c>
      <c r="C28" s="10" t="s">
        <v>73</v>
      </c>
      <c r="D28" s="11" t="s">
        <v>15</v>
      </c>
      <c r="E28" s="12">
        <v>1952</v>
      </c>
      <c r="F28" s="13" t="s">
        <v>16</v>
      </c>
      <c r="G28" s="13"/>
    </row>
    <row r="29" spans="1:8">
      <c r="A29" s="9">
        <v>27</v>
      </c>
      <c r="B29" s="10" t="s">
        <v>74</v>
      </c>
      <c r="C29" s="10" t="s">
        <v>51</v>
      </c>
      <c r="D29" s="11" t="s">
        <v>75</v>
      </c>
      <c r="E29" s="12">
        <v>1983</v>
      </c>
      <c r="F29" s="13" t="s">
        <v>19</v>
      </c>
      <c r="G29" s="13"/>
      <c r="H29" s="14"/>
    </row>
    <row r="30" spans="1:8">
      <c r="A30" s="9">
        <v>28</v>
      </c>
      <c r="B30" s="10" t="s">
        <v>76</v>
      </c>
      <c r="C30" s="10" t="s">
        <v>17</v>
      </c>
      <c r="D30" s="11" t="s">
        <v>55</v>
      </c>
      <c r="E30" s="12">
        <v>2001</v>
      </c>
      <c r="F30" s="13" t="s">
        <v>19</v>
      </c>
      <c r="G30" s="13"/>
      <c r="H30" s="14"/>
    </row>
    <row r="31" spans="1:8">
      <c r="A31" s="9">
        <v>29</v>
      </c>
      <c r="B31" s="10" t="s">
        <v>77</v>
      </c>
      <c r="C31" s="10" t="s">
        <v>78</v>
      </c>
      <c r="D31" s="11" t="s">
        <v>55</v>
      </c>
      <c r="E31" s="12">
        <v>2003</v>
      </c>
      <c r="F31" s="13" t="s">
        <v>66</v>
      </c>
      <c r="G31" s="13"/>
      <c r="H31" s="14"/>
    </row>
    <row r="32" spans="1:8">
      <c r="A32" s="9">
        <v>30</v>
      </c>
      <c r="B32" s="10" t="s">
        <v>79</v>
      </c>
      <c r="C32" s="10" t="s">
        <v>80</v>
      </c>
      <c r="D32" s="11" t="s">
        <v>55</v>
      </c>
      <c r="E32" s="12">
        <v>1990</v>
      </c>
      <c r="F32" s="13" t="s">
        <v>19</v>
      </c>
      <c r="G32" s="13"/>
    </row>
    <row r="33" spans="1:8">
      <c r="A33" s="9">
        <v>31</v>
      </c>
      <c r="B33" s="10" t="s">
        <v>81</v>
      </c>
      <c r="C33" s="10" t="s">
        <v>82</v>
      </c>
      <c r="D33" s="11" t="s">
        <v>11</v>
      </c>
      <c r="E33" s="12">
        <v>1959</v>
      </c>
      <c r="F33" s="13" t="s">
        <v>16</v>
      </c>
      <c r="G33" s="13"/>
      <c r="H33" s="14"/>
    </row>
    <row r="34" spans="1:8">
      <c r="A34" s="9">
        <v>32</v>
      </c>
      <c r="B34" s="10" t="s">
        <v>83</v>
      </c>
      <c r="C34" s="10" t="s">
        <v>80</v>
      </c>
      <c r="D34" s="11" t="s">
        <v>84</v>
      </c>
      <c r="E34" s="12">
        <v>1983</v>
      </c>
      <c r="F34" s="13" t="s">
        <v>19</v>
      </c>
      <c r="G34" s="13"/>
      <c r="H34" s="14"/>
    </row>
    <row r="35" spans="1:8">
      <c r="A35" s="9">
        <v>33</v>
      </c>
      <c r="B35" s="10" t="s">
        <v>85</v>
      </c>
      <c r="C35" s="10" t="s">
        <v>86</v>
      </c>
      <c r="D35" s="11" t="s">
        <v>26</v>
      </c>
      <c r="E35" s="12">
        <v>1994</v>
      </c>
      <c r="F35" s="13" t="s">
        <v>66</v>
      </c>
      <c r="G35" s="13"/>
      <c r="H35" s="14"/>
    </row>
    <row r="36" spans="1:8">
      <c r="A36" s="9">
        <v>34</v>
      </c>
      <c r="B36" s="10" t="s">
        <v>87</v>
      </c>
      <c r="C36" s="10" t="s">
        <v>88</v>
      </c>
      <c r="D36" s="11" t="s">
        <v>45</v>
      </c>
      <c r="E36" s="12">
        <v>1983</v>
      </c>
      <c r="F36" s="13" t="s">
        <v>19</v>
      </c>
      <c r="G36" s="13"/>
    </row>
    <row r="37" spans="1:8">
      <c r="A37" s="9">
        <v>36</v>
      </c>
      <c r="B37" s="10" t="s">
        <v>89</v>
      </c>
      <c r="C37" s="10" t="s">
        <v>90</v>
      </c>
      <c r="D37" s="11" t="s">
        <v>55</v>
      </c>
      <c r="E37" s="12">
        <v>1980</v>
      </c>
      <c r="F37" s="13" t="s">
        <v>38</v>
      </c>
      <c r="G37" s="13"/>
      <c r="H37" s="14"/>
    </row>
    <row r="38" spans="1:8">
      <c r="A38" s="9">
        <v>37</v>
      </c>
      <c r="B38" s="10" t="s">
        <v>91</v>
      </c>
      <c r="C38" s="10" t="s">
        <v>92</v>
      </c>
      <c r="D38" s="11" t="s">
        <v>55</v>
      </c>
      <c r="E38" s="12">
        <v>1980</v>
      </c>
      <c r="F38" s="13" t="s">
        <v>38</v>
      </c>
      <c r="G38" s="13"/>
      <c r="H38" s="14"/>
    </row>
    <row r="39" spans="1:8">
      <c r="A39" s="9">
        <v>38</v>
      </c>
      <c r="B39" s="10" t="s">
        <v>93</v>
      </c>
      <c r="C39" s="10" t="s">
        <v>94</v>
      </c>
      <c r="D39" s="11" t="s">
        <v>26</v>
      </c>
      <c r="E39" s="12">
        <v>1977</v>
      </c>
      <c r="F39" s="13" t="s">
        <v>46</v>
      </c>
      <c r="G39" s="13"/>
      <c r="H39" s="14"/>
    </row>
    <row r="40" spans="1:8">
      <c r="A40" s="9">
        <v>39</v>
      </c>
      <c r="B40" s="10" t="s">
        <v>95</v>
      </c>
      <c r="C40" s="10" t="s">
        <v>96</v>
      </c>
      <c r="D40" s="11" t="s">
        <v>97</v>
      </c>
      <c r="E40" s="12">
        <v>1971</v>
      </c>
      <c r="F40" s="13" t="s">
        <v>23</v>
      </c>
      <c r="G40" s="13"/>
    </row>
    <row r="41" spans="1:8">
      <c r="A41" s="9">
        <v>40</v>
      </c>
      <c r="B41" s="10" t="s">
        <v>98</v>
      </c>
      <c r="C41" s="10" t="s">
        <v>99</v>
      </c>
      <c r="D41" s="11" t="s">
        <v>100</v>
      </c>
      <c r="E41" s="12">
        <v>2009</v>
      </c>
      <c r="F41" s="13" t="s">
        <v>19</v>
      </c>
      <c r="G41" s="13"/>
      <c r="H41" s="14"/>
    </row>
    <row r="42" spans="1:8">
      <c r="A42" s="9">
        <v>41</v>
      </c>
      <c r="B42" s="10" t="s">
        <v>101</v>
      </c>
      <c r="C42" s="10" t="s">
        <v>82</v>
      </c>
      <c r="D42" s="11" t="s">
        <v>55</v>
      </c>
      <c r="E42" s="12">
        <v>1980</v>
      </c>
      <c r="F42" s="13" t="s">
        <v>46</v>
      </c>
      <c r="G42" s="13"/>
      <c r="H42" s="14"/>
    </row>
    <row r="43" spans="1:8">
      <c r="A43" s="9">
        <v>42</v>
      </c>
      <c r="B43" s="10" t="s">
        <v>102</v>
      </c>
      <c r="C43" s="10" t="s">
        <v>103</v>
      </c>
      <c r="D43" s="11" t="s">
        <v>104</v>
      </c>
      <c r="E43" s="12">
        <v>1988</v>
      </c>
      <c r="F43" s="13" t="s">
        <v>19</v>
      </c>
      <c r="G43" s="13"/>
      <c r="H43" s="14"/>
    </row>
    <row r="44" spans="1:8">
      <c r="A44" s="9">
        <v>43</v>
      </c>
      <c r="B44" s="10" t="s">
        <v>102</v>
      </c>
      <c r="C44" s="10" t="s">
        <v>17</v>
      </c>
      <c r="D44" s="11" t="s">
        <v>55</v>
      </c>
      <c r="E44" s="12">
        <v>1979</v>
      </c>
      <c r="F44" s="13" t="s">
        <v>46</v>
      </c>
      <c r="G44" s="13"/>
    </row>
    <row r="45" spans="1:8">
      <c r="A45" s="9">
        <v>44</v>
      </c>
      <c r="B45" s="10" t="s">
        <v>105</v>
      </c>
      <c r="C45" s="10" t="s">
        <v>106</v>
      </c>
      <c r="D45" s="11" t="s">
        <v>107</v>
      </c>
      <c r="E45" s="12">
        <v>2000</v>
      </c>
      <c r="F45" s="13" t="s">
        <v>66</v>
      </c>
      <c r="G45" s="13"/>
      <c r="H45" s="14"/>
    </row>
    <row r="46" spans="1:8">
      <c r="A46" s="9">
        <v>45</v>
      </c>
      <c r="B46" s="10" t="s">
        <v>108</v>
      </c>
      <c r="C46" s="10" t="s">
        <v>88</v>
      </c>
      <c r="D46" s="11" t="s">
        <v>109</v>
      </c>
      <c r="E46" s="12">
        <v>1953</v>
      </c>
      <c r="F46" s="13" t="s">
        <v>16</v>
      </c>
      <c r="G46" s="13"/>
      <c r="H46" s="14"/>
    </row>
    <row r="47" spans="1:8">
      <c r="A47" s="9">
        <v>46</v>
      </c>
      <c r="B47" s="10" t="s">
        <v>110</v>
      </c>
      <c r="C47" s="10" t="s">
        <v>17</v>
      </c>
      <c r="D47" s="11" t="s">
        <v>111</v>
      </c>
      <c r="E47" s="12">
        <v>1964</v>
      </c>
      <c r="F47" s="13" t="s">
        <v>23</v>
      </c>
      <c r="G47" s="13"/>
      <c r="H47" s="14"/>
    </row>
    <row r="48" spans="1:8">
      <c r="A48" s="9">
        <v>47</v>
      </c>
      <c r="B48" s="10" t="s">
        <v>112</v>
      </c>
      <c r="C48" s="10" t="s">
        <v>113</v>
      </c>
      <c r="D48" s="11" t="s">
        <v>114</v>
      </c>
      <c r="E48" s="12">
        <v>1975</v>
      </c>
      <c r="F48" s="13" t="s">
        <v>46</v>
      </c>
      <c r="G48" s="13"/>
    </row>
    <row r="49" spans="1:8">
      <c r="A49" s="9">
        <v>48</v>
      </c>
      <c r="B49" s="10" t="s">
        <v>115</v>
      </c>
      <c r="C49" s="10" t="s">
        <v>82</v>
      </c>
      <c r="D49" s="11" t="s">
        <v>55</v>
      </c>
      <c r="E49" s="12" t="s">
        <v>116</v>
      </c>
      <c r="F49" s="13" t="s">
        <v>46</v>
      </c>
      <c r="G49" s="13"/>
      <c r="H49" s="14"/>
    </row>
    <row r="50" spans="1:8">
      <c r="A50" s="9">
        <v>49</v>
      </c>
      <c r="B50" s="10" t="s">
        <v>117</v>
      </c>
      <c r="C50" s="10" t="s">
        <v>80</v>
      </c>
      <c r="D50" s="11" t="s">
        <v>15</v>
      </c>
      <c r="E50" s="12" t="s">
        <v>31</v>
      </c>
      <c r="F50" s="13" t="s">
        <v>46</v>
      </c>
      <c r="G50" s="13"/>
      <c r="H50" s="14"/>
    </row>
    <row r="51" spans="1:8">
      <c r="A51" s="9">
        <v>51</v>
      </c>
      <c r="B51" s="10" t="s">
        <v>118</v>
      </c>
      <c r="C51" s="10" t="s">
        <v>119</v>
      </c>
      <c r="D51" s="11" t="s">
        <v>15</v>
      </c>
      <c r="E51" s="12" t="s">
        <v>120</v>
      </c>
      <c r="F51" s="13" t="s">
        <v>16</v>
      </c>
      <c r="G51" s="13"/>
      <c r="H51" s="14"/>
    </row>
    <row r="52" spans="1:8">
      <c r="A52" s="9">
        <v>52</v>
      </c>
      <c r="B52" s="10" t="s">
        <v>121</v>
      </c>
      <c r="C52" s="10" t="s">
        <v>122</v>
      </c>
      <c r="D52" s="11" t="s">
        <v>123</v>
      </c>
      <c r="E52" s="12" t="s">
        <v>124</v>
      </c>
      <c r="F52" s="13" t="s">
        <v>27</v>
      </c>
      <c r="G52" s="13"/>
    </row>
    <row r="53" spans="1:8">
      <c r="A53" s="9">
        <v>53</v>
      </c>
      <c r="B53" s="10" t="s">
        <v>125</v>
      </c>
      <c r="C53" s="10" t="s">
        <v>126</v>
      </c>
      <c r="D53" s="11" t="s">
        <v>127</v>
      </c>
      <c r="E53" s="12" t="s">
        <v>128</v>
      </c>
      <c r="F53" s="13" t="s">
        <v>19</v>
      </c>
      <c r="G53" s="13"/>
      <c r="H53" s="14"/>
    </row>
    <row r="54" spans="1:8">
      <c r="A54" s="9">
        <v>54</v>
      </c>
      <c r="B54" s="10" t="s">
        <v>129</v>
      </c>
      <c r="C54" s="10" t="s">
        <v>130</v>
      </c>
      <c r="D54" s="11" t="s">
        <v>131</v>
      </c>
      <c r="E54" s="12" t="s">
        <v>132</v>
      </c>
      <c r="F54" s="13" t="s">
        <v>27</v>
      </c>
      <c r="G54" s="13"/>
      <c r="H54" s="14"/>
    </row>
    <row r="55" spans="1:8">
      <c r="A55" s="9">
        <v>55</v>
      </c>
      <c r="B55" s="10" t="s">
        <v>133</v>
      </c>
      <c r="C55" s="10" t="s">
        <v>17</v>
      </c>
      <c r="D55" s="11" t="s">
        <v>15</v>
      </c>
      <c r="E55" s="12" t="s">
        <v>134</v>
      </c>
      <c r="F55" s="13" t="s">
        <v>23</v>
      </c>
      <c r="G55" s="13"/>
      <c r="H55" s="14"/>
    </row>
    <row r="56" spans="1:8" ht="27">
      <c r="A56" s="9">
        <v>56</v>
      </c>
      <c r="B56" s="15" t="s">
        <v>135</v>
      </c>
      <c r="C56" s="15" t="s">
        <v>136</v>
      </c>
      <c r="D56" s="11" t="s">
        <v>137</v>
      </c>
      <c r="E56" s="12" t="s">
        <v>138</v>
      </c>
      <c r="F56" s="13" t="s">
        <v>19</v>
      </c>
      <c r="G56" s="13"/>
    </row>
    <row r="57" spans="1:8">
      <c r="A57" s="9">
        <v>58</v>
      </c>
      <c r="B57" s="15" t="s">
        <v>139</v>
      </c>
      <c r="C57" s="15" t="s">
        <v>140</v>
      </c>
      <c r="D57" s="11" t="s">
        <v>141</v>
      </c>
      <c r="E57" s="12" t="s">
        <v>142</v>
      </c>
      <c r="F57" s="13" t="s">
        <v>32</v>
      </c>
      <c r="G57" s="13"/>
      <c r="H57" s="14"/>
    </row>
    <row r="58" spans="1:8">
      <c r="A58" s="9">
        <v>59</v>
      </c>
      <c r="B58" s="15" t="s">
        <v>143</v>
      </c>
      <c r="C58" s="15" t="s">
        <v>29</v>
      </c>
      <c r="D58" s="11" t="s">
        <v>11</v>
      </c>
      <c r="E58" s="12" t="s">
        <v>142</v>
      </c>
      <c r="F58" s="13" t="s">
        <v>32</v>
      </c>
      <c r="G58" s="13"/>
      <c r="H58" s="14"/>
    </row>
    <row r="59" spans="1:8">
      <c r="A59" s="9">
        <v>60</v>
      </c>
      <c r="B59" s="15" t="s">
        <v>144</v>
      </c>
      <c r="C59" s="15" t="s">
        <v>145</v>
      </c>
      <c r="D59" s="11" t="s">
        <v>52</v>
      </c>
      <c r="E59" s="12" t="s">
        <v>146</v>
      </c>
      <c r="F59" s="13" t="s">
        <v>66</v>
      </c>
      <c r="G59" s="13"/>
      <c r="H59" s="14"/>
    </row>
    <row r="60" spans="1:8">
      <c r="A60" s="9">
        <v>61</v>
      </c>
      <c r="B60" s="15" t="s">
        <v>147</v>
      </c>
      <c r="C60" s="15" t="s">
        <v>103</v>
      </c>
      <c r="D60" s="11" t="s">
        <v>52</v>
      </c>
      <c r="E60" s="12" t="s">
        <v>148</v>
      </c>
      <c r="F60" s="13" t="s">
        <v>19</v>
      </c>
      <c r="G60" s="13"/>
    </row>
    <row r="61" spans="1:8">
      <c r="A61" s="9">
        <v>62</v>
      </c>
      <c r="B61" s="15" t="s">
        <v>149</v>
      </c>
      <c r="C61" s="16" t="s">
        <v>73</v>
      </c>
      <c r="D61" s="11" t="s">
        <v>150</v>
      </c>
      <c r="E61" s="12" t="s">
        <v>128</v>
      </c>
      <c r="F61" s="13" t="s">
        <v>19</v>
      </c>
      <c r="G61" s="13"/>
      <c r="H61" s="14"/>
    </row>
    <row r="62" spans="1:8">
      <c r="A62" s="9">
        <v>63</v>
      </c>
      <c r="B62" s="15" t="s">
        <v>151</v>
      </c>
      <c r="C62" s="15" t="s">
        <v>17</v>
      </c>
      <c r="D62" s="11" t="s">
        <v>152</v>
      </c>
      <c r="E62" s="12" t="s">
        <v>31</v>
      </c>
      <c r="F62" s="13" t="s">
        <v>46</v>
      </c>
      <c r="G62" s="13"/>
      <c r="H62" s="14"/>
    </row>
    <row r="63" spans="1:8">
      <c r="A63" s="9">
        <v>64</v>
      </c>
      <c r="B63" s="15" t="s">
        <v>153</v>
      </c>
      <c r="C63" s="15" t="s">
        <v>41</v>
      </c>
      <c r="D63" s="11" t="s">
        <v>11</v>
      </c>
      <c r="E63" s="12" t="s">
        <v>134</v>
      </c>
      <c r="F63" s="13" t="s">
        <v>23</v>
      </c>
      <c r="G63" s="13"/>
      <c r="H63" s="14"/>
    </row>
    <row r="64" spans="1:8" ht="27">
      <c r="A64" s="9">
        <v>66</v>
      </c>
      <c r="B64" s="15" t="s">
        <v>154</v>
      </c>
      <c r="C64" s="15" t="s">
        <v>73</v>
      </c>
      <c r="D64" s="11" t="s">
        <v>155</v>
      </c>
      <c r="E64" s="12" t="s">
        <v>156</v>
      </c>
      <c r="F64" s="13" t="s">
        <v>19</v>
      </c>
      <c r="G64" s="13"/>
    </row>
    <row r="65" spans="1:8">
      <c r="A65" s="9">
        <v>67</v>
      </c>
      <c r="B65" s="15" t="s">
        <v>157</v>
      </c>
      <c r="C65" s="15" t="s">
        <v>92</v>
      </c>
      <c r="D65" s="11" t="s">
        <v>55</v>
      </c>
      <c r="E65" s="12" t="s">
        <v>158</v>
      </c>
      <c r="F65" s="13" t="s">
        <v>38</v>
      </c>
      <c r="G65" s="13"/>
      <c r="H65" s="14"/>
    </row>
    <row r="66" spans="1:8">
      <c r="A66" s="9">
        <v>68</v>
      </c>
      <c r="B66" s="15" t="s">
        <v>159</v>
      </c>
      <c r="C66" s="15" t="s">
        <v>119</v>
      </c>
      <c r="D66" s="11" t="s">
        <v>55</v>
      </c>
      <c r="E66" s="12" t="s">
        <v>31</v>
      </c>
      <c r="F66" s="13" t="s">
        <v>46</v>
      </c>
      <c r="G66" s="13"/>
      <c r="H66" s="14"/>
    </row>
    <row r="67" spans="1:8">
      <c r="A67" s="9">
        <v>69</v>
      </c>
      <c r="B67" s="10" t="s">
        <v>56</v>
      </c>
      <c r="C67" s="10" t="s">
        <v>51</v>
      </c>
      <c r="D67" s="11" t="s">
        <v>18</v>
      </c>
      <c r="E67" s="12" t="s">
        <v>160</v>
      </c>
      <c r="F67" s="13" t="s">
        <v>23</v>
      </c>
      <c r="G67" s="13"/>
      <c r="H67" s="14"/>
    </row>
    <row r="68" spans="1:8">
      <c r="A68" s="9">
        <v>70</v>
      </c>
      <c r="B68" s="10" t="s">
        <v>50</v>
      </c>
      <c r="C68" s="10" t="s">
        <v>57</v>
      </c>
      <c r="D68" s="11" t="s">
        <v>161</v>
      </c>
      <c r="E68" s="12" t="s">
        <v>162</v>
      </c>
      <c r="F68" s="13" t="s">
        <v>23</v>
      </c>
      <c r="G68" s="13"/>
    </row>
    <row r="69" spans="1:8">
      <c r="A69" s="9">
        <v>71</v>
      </c>
      <c r="B69" s="10" t="s">
        <v>163</v>
      </c>
      <c r="C69" s="10" t="s">
        <v>164</v>
      </c>
      <c r="D69" s="11" t="s">
        <v>165</v>
      </c>
      <c r="E69" s="12" t="s">
        <v>162</v>
      </c>
      <c r="F69" s="13" t="s">
        <v>12</v>
      </c>
      <c r="G69" s="13"/>
      <c r="H69" s="14"/>
    </row>
    <row r="70" spans="1:8">
      <c r="A70" s="9">
        <v>72</v>
      </c>
      <c r="B70" s="10" t="s">
        <v>166</v>
      </c>
      <c r="C70" s="10" t="s">
        <v>17</v>
      </c>
      <c r="D70" s="11" t="s">
        <v>11</v>
      </c>
      <c r="E70" s="12" t="s">
        <v>167</v>
      </c>
      <c r="F70" s="13" t="s">
        <v>46</v>
      </c>
      <c r="G70" s="13"/>
      <c r="H70" s="14"/>
    </row>
    <row r="71" spans="1:8">
      <c r="A71" s="9">
        <v>73</v>
      </c>
      <c r="B71" s="10" t="s">
        <v>168</v>
      </c>
      <c r="C71" s="17" t="s">
        <v>169</v>
      </c>
      <c r="D71" s="11" t="s">
        <v>11</v>
      </c>
      <c r="E71" s="12" t="s">
        <v>170</v>
      </c>
      <c r="F71" s="13" t="s">
        <v>38</v>
      </c>
      <c r="G71" s="13"/>
      <c r="H71" s="14"/>
    </row>
    <row r="72" spans="1:8">
      <c r="A72" s="9">
        <v>74</v>
      </c>
      <c r="B72" s="10" t="s">
        <v>171</v>
      </c>
      <c r="C72" s="10" t="s">
        <v>103</v>
      </c>
      <c r="D72" s="11" t="s">
        <v>11</v>
      </c>
      <c r="E72" s="12" t="s">
        <v>172</v>
      </c>
      <c r="F72" s="13" t="s">
        <v>19</v>
      </c>
      <c r="G72" s="13"/>
    </row>
    <row r="73" spans="1:8">
      <c r="A73" s="18"/>
      <c r="B73" s="19"/>
      <c r="C73" s="19"/>
      <c r="D73" s="20"/>
      <c r="E73" s="21"/>
    </row>
    <row r="74" spans="1:8">
      <c r="A74" s="18"/>
      <c r="B74" s="19"/>
      <c r="C74" s="19"/>
      <c r="D74" s="20"/>
      <c r="E74" s="21"/>
    </row>
    <row r="75" spans="1:8">
      <c r="A75" s="19" t="s">
        <v>173</v>
      </c>
      <c r="D75" s="20"/>
    </row>
    <row r="76" spans="1:8">
      <c r="B76" s="19"/>
    </row>
    <row r="77" spans="1:8" ht="28.8">
      <c r="A77" s="22" t="s">
        <v>174</v>
      </c>
      <c r="C77" s="22"/>
      <c r="D77" s="1" t="s">
        <v>175</v>
      </c>
    </row>
  </sheetData>
  <mergeCells count="3">
    <mergeCell ref="A1:G2"/>
    <mergeCell ref="A3:G3"/>
    <mergeCell ref="A4:G4"/>
  </mergeCells>
  <phoneticPr fontId="0" type="noConversion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7"/>
  <sheetViews>
    <sheetView showGridLines="0" topLeftCell="A22" zoomScaleNormal="100" workbookViewId="0">
      <selection activeCell="A68" sqref="A68"/>
    </sheetView>
  </sheetViews>
  <sheetFormatPr defaultColWidth="8.6640625" defaultRowHeight="14.4"/>
  <cols>
    <col min="1" max="3" width="11.109375" style="23" customWidth="1"/>
    <col min="4" max="5" width="11.109375" style="24" customWidth="1"/>
    <col min="6" max="6" width="13.33203125" style="24" customWidth="1"/>
    <col min="7" max="7" width="11.109375" style="25" customWidth="1"/>
  </cols>
  <sheetData>
    <row r="1" spans="1:7">
      <c r="A1" s="26" t="s">
        <v>2</v>
      </c>
      <c r="B1" s="26" t="s">
        <v>176</v>
      </c>
      <c r="C1" s="26"/>
      <c r="D1" s="26"/>
      <c r="E1" s="43" t="s">
        <v>177</v>
      </c>
      <c r="F1" s="43"/>
      <c r="G1" s="43"/>
    </row>
    <row r="2" spans="1:7">
      <c r="A2" s="27">
        <v>10</v>
      </c>
      <c r="B2" s="28">
        <v>1</v>
      </c>
      <c r="C2" s="28"/>
      <c r="D2" s="29" t="s">
        <v>178</v>
      </c>
      <c r="E2" s="30"/>
      <c r="F2" s="29" t="s">
        <v>179</v>
      </c>
      <c r="G2" s="31"/>
    </row>
    <row r="3" spans="1:7">
      <c r="A3" s="27">
        <v>53</v>
      </c>
      <c r="B3" s="28">
        <v>2</v>
      </c>
      <c r="C3" s="28"/>
      <c r="D3" s="29" t="s">
        <v>178</v>
      </c>
      <c r="E3" s="30"/>
      <c r="F3" s="29" t="s">
        <v>180</v>
      </c>
      <c r="G3" s="32"/>
    </row>
    <row r="4" spans="1:7">
      <c r="A4" s="27">
        <v>14</v>
      </c>
      <c r="B4" s="28">
        <v>3</v>
      </c>
      <c r="C4" s="28"/>
      <c r="D4" s="29" t="s">
        <v>178</v>
      </c>
      <c r="E4" s="30"/>
      <c r="F4" s="29" t="s">
        <v>181</v>
      </c>
      <c r="G4" s="31"/>
    </row>
    <row r="5" spans="1:7">
      <c r="A5" s="27">
        <v>61</v>
      </c>
      <c r="B5" s="28">
        <v>4</v>
      </c>
      <c r="C5" s="28"/>
      <c r="D5" s="29" t="s">
        <v>178</v>
      </c>
      <c r="E5" s="30"/>
      <c r="F5" s="29" t="s">
        <v>182</v>
      </c>
      <c r="G5" s="33"/>
    </row>
    <row r="6" spans="1:7">
      <c r="A6" s="27">
        <v>56</v>
      </c>
      <c r="B6" s="28">
        <v>5</v>
      </c>
      <c r="C6" s="28"/>
      <c r="D6" s="29" t="s">
        <v>178</v>
      </c>
      <c r="E6" s="30"/>
      <c r="F6" s="29" t="s">
        <v>183</v>
      </c>
      <c r="G6" s="33"/>
    </row>
    <row r="7" spans="1:7">
      <c r="A7" s="27">
        <v>44</v>
      </c>
      <c r="B7" s="28">
        <v>6</v>
      </c>
      <c r="C7" s="28"/>
      <c r="D7" s="29" t="s">
        <v>178</v>
      </c>
      <c r="E7" s="30"/>
      <c r="F7" s="29" t="s">
        <v>184</v>
      </c>
      <c r="G7" s="33"/>
    </row>
    <row r="8" spans="1:7">
      <c r="A8" s="27">
        <v>39</v>
      </c>
      <c r="B8" s="28">
        <v>7</v>
      </c>
      <c r="C8" s="28"/>
      <c r="D8" s="29" t="s">
        <v>178</v>
      </c>
      <c r="E8" s="30"/>
      <c r="F8" s="29" t="s">
        <v>185</v>
      </c>
      <c r="G8" s="33"/>
    </row>
    <row r="9" spans="1:7">
      <c r="A9" s="27">
        <v>20</v>
      </c>
      <c r="B9" s="28">
        <v>8</v>
      </c>
      <c r="C9" s="28"/>
      <c r="D9" s="29" t="s">
        <v>178</v>
      </c>
      <c r="E9" s="34"/>
      <c r="F9" s="29" t="s">
        <v>186</v>
      </c>
      <c r="G9" s="33"/>
    </row>
    <row r="10" spans="1:7">
      <c r="A10" s="27">
        <v>34</v>
      </c>
      <c r="B10" s="28">
        <v>9</v>
      </c>
      <c r="C10" s="28"/>
      <c r="D10" s="29" t="s">
        <v>178</v>
      </c>
      <c r="E10" s="34"/>
      <c r="F10" s="29" t="s">
        <v>187</v>
      </c>
      <c r="G10" s="33"/>
    </row>
    <row r="11" spans="1:7">
      <c r="A11" s="27">
        <v>38</v>
      </c>
      <c r="B11" s="28">
        <v>10</v>
      </c>
      <c r="C11" s="28"/>
      <c r="D11" s="29" t="s">
        <v>178</v>
      </c>
      <c r="E11" s="34"/>
      <c r="F11" s="29" t="s">
        <v>188</v>
      </c>
      <c r="G11" s="33"/>
    </row>
    <row r="12" spans="1:7">
      <c r="A12" s="27">
        <v>46</v>
      </c>
      <c r="B12" s="28">
        <v>11</v>
      </c>
      <c r="C12" s="28"/>
      <c r="D12" s="29" t="s">
        <v>178</v>
      </c>
      <c r="E12" s="34"/>
      <c r="F12" s="29" t="s">
        <v>189</v>
      </c>
      <c r="G12" s="33"/>
    </row>
    <row r="13" spans="1:7">
      <c r="A13" s="27">
        <v>48</v>
      </c>
      <c r="B13" s="28">
        <v>12</v>
      </c>
      <c r="C13" s="28"/>
      <c r="D13" s="29" t="s">
        <v>178</v>
      </c>
      <c r="E13" s="34"/>
      <c r="F13" s="29" t="s">
        <v>190</v>
      </c>
      <c r="G13" s="33"/>
    </row>
    <row r="14" spans="1:7">
      <c r="A14" s="27">
        <v>63</v>
      </c>
      <c r="B14" s="28">
        <v>13</v>
      </c>
      <c r="C14" s="28"/>
      <c r="D14" s="29" t="s">
        <v>178</v>
      </c>
      <c r="E14" s="34"/>
      <c r="F14" s="29" t="s">
        <v>191</v>
      </c>
      <c r="G14" s="33"/>
    </row>
    <row r="15" spans="1:7">
      <c r="A15" s="27">
        <v>32</v>
      </c>
      <c r="B15" s="28">
        <v>14</v>
      </c>
      <c r="C15" s="28"/>
      <c r="D15" s="29" t="s">
        <v>178</v>
      </c>
      <c r="E15" s="34"/>
      <c r="F15" s="29" t="s">
        <v>192</v>
      </c>
      <c r="G15" s="33"/>
    </row>
    <row r="16" spans="1:7">
      <c r="A16" s="27">
        <v>33</v>
      </c>
      <c r="B16" s="28">
        <v>15</v>
      </c>
      <c r="C16" s="28"/>
      <c r="D16" s="29" t="s">
        <v>178</v>
      </c>
      <c r="E16" s="34"/>
      <c r="F16" s="29" t="s">
        <v>193</v>
      </c>
      <c r="G16" s="33"/>
    </row>
    <row r="17" spans="1:7">
      <c r="A17" s="27">
        <v>11</v>
      </c>
      <c r="B17" s="28">
        <v>16</v>
      </c>
      <c r="C17" s="28"/>
      <c r="D17" s="29" t="s">
        <v>178</v>
      </c>
      <c r="E17" s="34"/>
      <c r="F17" s="29" t="s">
        <v>194</v>
      </c>
      <c r="G17" s="33"/>
    </row>
    <row r="18" spans="1:7">
      <c r="A18" s="27">
        <v>74</v>
      </c>
      <c r="B18" s="28">
        <v>17</v>
      </c>
      <c r="C18" s="28"/>
      <c r="D18" s="29" t="s">
        <v>178</v>
      </c>
      <c r="E18" s="34"/>
      <c r="F18" s="29" t="s">
        <v>195</v>
      </c>
      <c r="G18" s="33"/>
    </row>
    <row r="19" spans="1:7">
      <c r="A19" s="27">
        <v>28</v>
      </c>
      <c r="B19" s="28">
        <v>18</v>
      </c>
      <c r="C19" s="28"/>
      <c r="D19" s="29" t="s">
        <v>178</v>
      </c>
      <c r="E19" s="34"/>
      <c r="F19" s="29" t="s">
        <v>196</v>
      </c>
      <c r="G19" s="33"/>
    </row>
    <row r="20" spans="1:7">
      <c r="A20" s="27">
        <v>23</v>
      </c>
      <c r="B20" s="28">
        <v>19</v>
      </c>
      <c r="C20" s="28"/>
      <c r="D20" s="29" t="s">
        <v>178</v>
      </c>
      <c r="E20" s="34"/>
      <c r="F20" s="29" t="s">
        <v>197</v>
      </c>
      <c r="G20" s="33"/>
    </row>
    <row r="21" spans="1:7">
      <c r="A21" s="27">
        <v>60</v>
      </c>
      <c r="B21" s="28">
        <v>20</v>
      </c>
      <c r="C21" s="28"/>
      <c r="D21" s="29" t="s">
        <v>178</v>
      </c>
      <c r="E21" s="34"/>
      <c r="F21" s="29" t="s">
        <v>198</v>
      </c>
      <c r="G21" s="33"/>
    </row>
    <row r="22" spans="1:7">
      <c r="A22" s="27">
        <v>9</v>
      </c>
      <c r="B22" s="28">
        <v>21</v>
      </c>
      <c r="C22" s="28"/>
      <c r="D22" s="29" t="s">
        <v>178</v>
      </c>
      <c r="E22" s="34"/>
      <c r="F22" s="29" t="s">
        <v>199</v>
      </c>
      <c r="G22" s="33"/>
    </row>
    <row r="23" spans="1:7">
      <c r="A23" s="27">
        <v>31</v>
      </c>
      <c r="B23" s="28">
        <v>22</v>
      </c>
      <c r="C23" s="28"/>
      <c r="D23" s="29" t="s">
        <v>178</v>
      </c>
      <c r="E23" s="34"/>
      <c r="F23" s="29" t="s">
        <v>200</v>
      </c>
      <c r="G23" s="33"/>
    </row>
    <row r="24" spans="1:7">
      <c r="A24" s="27">
        <v>12</v>
      </c>
      <c r="B24" s="28">
        <v>23</v>
      </c>
      <c r="C24" s="28"/>
      <c r="D24" s="29" t="s">
        <v>178</v>
      </c>
      <c r="E24" s="34"/>
      <c r="F24" s="29" t="s">
        <v>201</v>
      </c>
      <c r="G24" s="33"/>
    </row>
    <row r="25" spans="1:7">
      <c r="A25" s="27">
        <v>55</v>
      </c>
      <c r="B25" s="28">
        <v>24</v>
      </c>
      <c r="C25" s="28"/>
      <c r="D25" s="29" t="s">
        <v>178</v>
      </c>
      <c r="E25" s="34"/>
      <c r="F25" s="29" t="s">
        <v>202</v>
      </c>
      <c r="G25" s="33"/>
    </row>
    <row r="26" spans="1:7">
      <c r="A26" s="27">
        <v>7</v>
      </c>
      <c r="B26" s="28">
        <v>25</v>
      </c>
      <c r="C26" s="28"/>
      <c r="D26" s="29" t="s">
        <v>178</v>
      </c>
      <c r="E26" s="34"/>
      <c r="F26" s="29" t="s">
        <v>203</v>
      </c>
      <c r="G26" s="33"/>
    </row>
    <row r="27" spans="1:7">
      <c r="A27" s="27">
        <v>24</v>
      </c>
      <c r="B27" s="28">
        <v>26</v>
      </c>
      <c r="C27" s="28"/>
      <c r="D27" s="29" t="s">
        <v>178</v>
      </c>
      <c r="E27" s="34"/>
      <c r="F27" s="29" t="s">
        <v>204</v>
      </c>
      <c r="G27" s="33"/>
    </row>
    <row r="28" spans="1:7">
      <c r="A28" s="27">
        <v>43</v>
      </c>
      <c r="B28" s="28">
        <v>27</v>
      </c>
      <c r="C28" s="28"/>
      <c r="D28" s="29" t="s">
        <v>178</v>
      </c>
      <c r="E28" s="34"/>
      <c r="F28" s="29" t="s">
        <v>205</v>
      </c>
      <c r="G28" s="33"/>
    </row>
    <row r="29" spans="1:7">
      <c r="A29" s="27">
        <v>42</v>
      </c>
      <c r="B29" s="28">
        <v>28</v>
      </c>
      <c r="C29" s="28"/>
      <c r="D29" s="29" t="s">
        <v>178</v>
      </c>
      <c r="E29" s="34"/>
      <c r="F29" s="29" t="s">
        <v>206</v>
      </c>
      <c r="G29" s="33"/>
    </row>
    <row r="30" spans="1:7">
      <c r="A30" s="27">
        <v>3</v>
      </c>
      <c r="B30" s="28">
        <v>29</v>
      </c>
      <c r="C30" s="28"/>
      <c r="D30" s="29" t="s">
        <v>178</v>
      </c>
      <c r="E30" s="34"/>
      <c r="F30" s="29" t="s">
        <v>207</v>
      </c>
      <c r="G30" s="33"/>
    </row>
    <row r="31" spans="1:7">
      <c r="A31" s="27">
        <v>29</v>
      </c>
      <c r="B31" s="28">
        <v>30</v>
      </c>
      <c r="C31" s="28"/>
      <c r="D31" s="29" t="s">
        <v>178</v>
      </c>
      <c r="E31" s="34"/>
      <c r="F31" s="29" t="s">
        <v>208</v>
      </c>
      <c r="G31" s="33"/>
    </row>
    <row r="32" spans="1:7">
      <c r="A32" s="27">
        <v>30</v>
      </c>
      <c r="B32" s="28">
        <v>31</v>
      </c>
      <c r="C32" s="28"/>
      <c r="D32" s="29" t="s">
        <v>178</v>
      </c>
      <c r="E32" s="34"/>
      <c r="F32" s="29" t="s">
        <v>209</v>
      </c>
      <c r="G32" s="33"/>
    </row>
    <row r="33" spans="1:7">
      <c r="A33" s="27">
        <v>13</v>
      </c>
      <c r="B33" s="28">
        <v>32</v>
      </c>
      <c r="C33" s="28"/>
      <c r="D33" s="29" t="s">
        <v>178</v>
      </c>
      <c r="E33" s="34"/>
      <c r="F33" s="29" t="s">
        <v>210</v>
      </c>
      <c r="G33" s="33"/>
    </row>
    <row r="34" spans="1:7">
      <c r="A34" s="27">
        <v>2</v>
      </c>
      <c r="B34" s="28">
        <v>33</v>
      </c>
      <c r="C34" s="28"/>
      <c r="D34" s="29" t="s">
        <v>178</v>
      </c>
      <c r="E34" s="34"/>
      <c r="F34" s="29" t="s">
        <v>211</v>
      </c>
      <c r="G34" s="33"/>
    </row>
    <row r="35" spans="1:7">
      <c r="A35" s="27">
        <v>72</v>
      </c>
      <c r="B35" s="28">
        <v>34</v>
      </c>
      <c r="C35" s="28"/>
      <c r="D35" s="29" t="s">
        <v>178</v>
      </c>
      <c r="E35" s="34"/>
      <c r="F35" s="29" t="s">
        <v>212</v>
      </c>
      <c r="G35" s="33"/>
    </row>
    <row r="36" spans="1:7">
      <c r="A36" s="27">
        <v>19</v>
      </c>
      <c r="B36" s="28">
        <v>35</v>
      </c>
      <c r="C36" s="28"/>
      <c r="D36" s="29" t="s">
        <v>178</v>
      </c>
      <c r="E36" s="34"/>
      <c r="F36" s="29" t="s">
        <v>213</v>
      </c>
      <c r="G36" s="33"/>
    </row>
    <row r="37" spans="1:7">
      <c r="A37" s="27">
        <v>68</v>
      </c>
      <c r="B37" s="28">
        <v>36</v>
      </c>
      <c r="C37" s="28"/>
      <c r="D37" s="29" t="s">
        <v>178</v>
      </c>
      <c r="E37" s="34"/>
      <c r="F37" s="29" t="s">
        <v>214</v>
      </c>
      <c r="G37" s="33"/>
    </row>
    <row r="38" spans="1:7">
      <c r="A38" s="27">
        <v>40</v>
      </c>
      <c r="B38" s="28">
        <v>37</v>
      </c>
      <c r="C38" s="28"/>
      <c r="D38" s="29" t="s">
        <v>178</v>
      </c>
      <c r="E38" s="34"/>
      <c r="F38" s="29" t="s">
        <v>215</v>
      </c>
      <c r="G38" s="33"/>
    </row>
    <row r="39" spans="1:7">
      <c r="A39" s="27">
        <v>64</v>
      </c>
      <c r="B39" s="28">
        <v>38</v>
      </c>
      <c r="C39" s="28"/>
      <c r="D39" s="29" t="s">
        <v>178</v>
      </c>
      <c r="E39" s="34"/>
      <c r="F39" s="29" t="s">
        <v>216</v>
      </c>
      <c r="G39" s="33"/>
    </row>
    <row r="40" spans="1:7">
      <c r="A40" s="27">
        <v>51</v>
      </c>
      <c r="B40" s="28">
        <v>39</v>
      </c>
      <c r="C40" s="28"/>
      <c r="D40" s="29" t="s">
        <v>178</v>
      </c>
      <c r="E40" s="34"/>
      <c r="F40" s="29" t="s">
        <v>217</v>
      </c>
      <c r="G40" s="33"/>
    </row>
    <row r="41" spans="1:7">
      <c r="A41" s="27">
        <v>62</v>
      </c>
      <c r="B41" s="28">
        <v>40</v>
      </c>
      <c r="C41" s="28"/>
      <c r="D41" s="29" t="s">
        <v>178</v>
      </c>
      <c r="E41" s="34"/>
      <c r="F41" s="29" t="s">
        <v>218</v>
      </c>
      <c r="G41" s="33"/>
    </row>
    <row r="42" spans="1:7">
      <c r="A42" s="27">
        <v>58</v>
      </c>
      <c r="B42" s="28">
        <v>41</v>
      </c>
      <c r="C42" s="28"/>
      <c r="D42" s="29" t="s">
        <v>178</v>
      </c>
      <c r="E42" s="34"/>
      <c r="F42" s="29" t="s">
        <v>219</v>
      </c>
      <c r="G42" s="33"/>
    </row>
    <row r="43" spans="1:7">
      <c r="A43" s="27">
        <v>25</v>
      </c>
      <c r="B43" s="28">
        <v>42</v>
      </c>
      <c r="C43" s="28"/>
      <c r="D43" s="29" t="s">
        <v>178</v>
      </c>
      <c r="E43" s="34"/>
      <c r="F43" s="29" t="s">
        <v>220</v>
      </c>
      <c r="G43" s="33"/>
    </row>
    <row r="44" spans="1:7">
      <c r="A44" s="27">
        <v>47</v>
      </c>
      <c r="B44" s="28">
        <v>43</v>
      </c>
      <c r="C44" s="28"/>
      <c r="D44" s="29" t="s">
        <v>178</v>
      </c>
      <c r="E44" s="34"/>
      <c r="F44" s="29" t="s">
        <v>221</v>
      </c>
      <c r="G44" s="33"/>
    </row>
    <row r="45" spans="1:7">
      <c r="A45" s="27">
        <v>16</v>
      </c>
      <c r="B45" s="28">
        <v>44</v>
      </c>
      <c r="C45" s="28"/>
      <c r="D45" s="29" t="s">
        <v>178</v>
      </c>
      <c r="E45" s="34"/>
      <c r="F45" s="29" t="s">
        <v>222</v>
      </c>
      <c r="G45" s="33"/>
    </row>
    <row r="46" spans="1:7">
      <c r="A46" s="27">
        <v>4</v>
      </c>
      <c r="B46" s="28">
        <v>45</v>
      </c>
      <c r="C46" s="28"/>
      <c r="D46" s="29" t="s">
        <v>178</v>
      </c>
      <c r="E46" s="34"/>
      <c r="F46" s="29" t="s">
        <v>223</v>
      </c>
      <c r="G46" s="33"/>
    </row>
    <row r="47" spans="1:7">
      <c r="A47" s="27">
        <v>52</v>
      </c>
      <c r="B47" s="28">
        <v>46</v>
      </c>
      <c r="C47" s="28"/>
      <c r="D47" s="29" t="s">
        <v>178</v>
      </c>
      <c r="E47" s="34"/>
      <c r="F47" s="29" t="s">
        <v>224</v>
      </c>
      <c r="G47" s="33"/>
    </row>
    <row r="48" spans="1:7">
      <c r="A48" s="27">
        <v>18</v>
      </c>
      <c r="B48" s="28">
        <v>47</v>
      </c>
      <c r="C48" s="28"/>
      <c r="D48" s="29" t="s">
        <v>178</v>
      </c>
      <c r="E48" s="34"/>
      <c r="F48" s="29" t="s">
        <v>225</v>
      </c>
      <c r="G48" s="33"/>
    </row>
    <row r="49" spans="1:7">
      <c r="A49" s="27">
        <v>21</v>
      </c>
      <c r="B49" s="28">
        <v>48</v>
      </c>
      <c r="C49" s="28"/>
      <c r="D49" s="29" t="s">
        <v>178</v>
      </c>
      <c r="E49" s="34"/>
      <c r="F49" s="29" t="s">
        <v>226</v>
      </c>
      <c r="G49" s="33"/>
    </row>
    <row r="50" spans="1:7">
      <c r="A50" s="27">
        <v>54</v>
      </c>
      <c r="B50" s="28">
        <v>49</v>
      </c>
      <c r="C50" s="28"/>
      <c r="D50" s="29" t="s">
        <v>178</v>
      </c>
      <c r="E50" s="34"/>
      <c r="F50" s="29" t="s">
        <v>227</v>
      </c>
      <c r="G50" s="33"/>
    </row>
    <row r="51" spans="1:7">
      <c r="A51" s="27">
        <v>8</v>
      </c>
      <c r="B51" s="28">
        <v>50</v>
      </c>
      <c r="C51" s="28"/>
      <c r="D51" s="29" t="s">
        <v>178</v>
      </c>
      <c r="E51" s="34"/>
      <c r="F51" s="29" t="s">
        <v>228</v>
      </c>
      <c r="G51" s="33"/>
    </row>
    <row r="52" spans="1:7">
      <c r="A52" s="27">
        <v>49</v>
      </c>
      <c r="B52" s="28">
        <v>51</v>
      </c>
      <c r="C52" s="28"/>
      <c r="D52" s="29" t="s">
        <v>178</v>
      </c>
      <c r="E52" s="34"/>
      <c r="F52" s="29" t="s">
        <v>229</v>
      </c>
      <c r="G52" s="33"/>
    </row>
    <row r="53" spans="1:7">
      <c r="A53" s="27">
        <v>71</v>
      </c>
      <c r="B53" s="28">
        <v>52</v>
      </c>
      <c r="C53" s="28"/>
      <c r="D53" s="29" t="s">
        <v>178</v>
      </c>
      <c r="E53" s="34"/>
      <c r="F53" s="29" t="s">
        <v>230</v>
      </c>
      <c r="G53" s="33"/>
    </row>
    <row r="54" spans="1:7">
      <c r="A54" s="27">
        <v>1</v>
      </c>
      <c r="B54" s="28">
        <v>53</v>
      </c>
      <c r="C54" s="28"/>
      <c r="D54" s="29" t="s">
        <v>178</v>
      </c>
      <c r="E54" s="34"/>
      <c r="F54" s="29" t="s">
        <v>231</v>
      </c>
      <c r="G54" s="33"/>
    </row>
    <row r="55" spans="1:7">
      <c r="A55" s="27">
        <v>27</v>
      </c>
      <c r="B55" s="28">
        <v>54</v>
      </c>
      <c r="C55" s="28"/>
      <c r="D55" s="29" t="s">
        <v>178</v>
      </c>
      <c r="E55" s="34"/>
      <c r="F55" s="29" t="s">
        <v>232</v>
      </c>
      <c r="G55" s="33"/>
    </row>
    <row r="56" spans="1:7">
      <c r="A56" s="27">
        <v>59</v>
      </c>
      <c r="B56" s="28">
        <v>55</v>
      </c>
      <c r="C56" s="28"/>
      <c r="D56" s="29" t="s">
        <v>178</v>
      </c>
      <c r="E56" s="34"/>
      <c r="F56" s="29" t="s">
        <v>233</v>
      </c>
      <c r="G56" s="33"/>
    </row>
    <row r="57" spans="1:7">
      <c r="A57" s="27">
        <v>41</v>
      </c>
      <c r="B57" s="28">
        <v>56</v>
      </c>
      <c r="C57" s="28"/>
      <c r="D57" s="29" t="s">
        <v>178</v>
      </c>
      <c r="E57" s="34"/>
      <c r="F57" s="29" t="s">
        <v>234</v>
      </c>
      <c r="G57" s="33"/>
    </row>
    <row r="58" spans="1:7">
      <c r="A58" s="27">
        <v>36</v>
      </c>
      <c r="B58" s="28">
        <v>57</v>
      </c>
      <c r="C58" s="28"/>
      <c r="D58" s="29" t="s">
        <v>178</v>
      </c>
      <c r="E58" s="34"/>
      <c r="F58" s="29" t="s">
        <v>235</v>
      </c>
      <c r="G58" s="33"/>
    </row>
    <row r="59" spans="1:7">
      <c r="A59" s="27">
        <v>37</v>
      </c>
      <c r="B59" s="28">
        <v>58</v>
      </c>
      <c r="C59" s="28"/>
      <c r="D59" s="29" t="s">
        <v>178</v>
      </c>
      <c r="E59" s="34"/>
      <c r="F59" s="29" t="s">
        <v>235</v>
      </c>
      <c r="G59" s="33"/>
    </row>
    <row r="60" spans="1:7">
      <c r="A60" s="27">
        <v>73</v>
      </c>
      <c r="B60" s="28">
        <v>59</v>
      </c>
      <c r="C60" s="28"/>
      <c r="D60" s="29" t="s">
        <v>178</v>
      </c>
      <c r="E60" s="34"/>
      <c r="F60" s="29" t="s">
        <v>236</v>
      </c>
      <c r="G60" s="33"/>
    </row>
    <row r="61" spans="1:7">
      <c r="A61" s="27">
        <v>70</v>
      </c>
      <c r="B61" s="28">
        <v>60</v>
      </c>
      <c r="C61" s="28"/>
      <c r="D61" s="29" t="s">
        <v>178</v>
      </c>
      <c r="E61" s="34"/>
      <c r="F61" s="29" t="s">
        <v>237</v>
      </c>
      <c r="G61" s="33"/>
    </row>
    <row r="62" spans="1:7">
      <c r="A62" s="27">
        <v>67</v>
      </c>
      <c r="B62" s="28">
        <v>61</v>
      </c>
      <c r="C62" s="28"/>
      <c r="D62" s="29" t="s">
        <v>178</v>
      </c>
      <c r="E62" s="34"/>
      <c r="F62" s="29" t="s">
        <v>238</v>
      </c>
      <c r="G62" s="33"/>
    </row>
    <row r="63" spans="1:7">
      <c r="A63" s="27">
        <v>66</v>
      </c>
      <c r="B63" s="28">
        <v>62</v>
      </c>
      <c r="C63" s="28"/>
      <c r="D63" s="29" t="s">
        <v>178</v>
      </c>
      <c r="E63" s="34"/>
      <c r="F63" s="29" t="s">
        <v>238</v>
      </c>
      <c r="G63" s="33"/>
    </row>
    <row r="64" spans="1:7">
      <c r="A64" s="27">
        <v>5</v>
      </c>
      <c r="B64" s="28">
        <v>63</v>
      </c>
      <c r="C64" s="28"/>
      <c r="D64" s="29" t="s">
        <v>178</v>
      </c>
      <c r="E64" s="34"/>
      <c r="F64" s="29" t="s">
        <v>239</v>
      </c>
      <c r="G64" s="33"/>
    </row>
    <row r="65" spans="1:7">
      <c r="A65" s="27">
        <v>45</v>
      </c>
      <c r="B65" s="28">
        <v>64</v>
      </c>
      <c r="C65" s="28"/>
      <c r="D65" s="29" t="s">
        <v>178</v>
      </c>
      <c r="E65" s="34"/>
      <c r="F65" s="29" t="s">
        <v>240</v>
      </c>
      <c r="G65" s="33"/>
    </row>
    <row r="66" spans="1:7">
      <c r="A66" s="27">
        <v>26</v>
      </c>
      <c r="B66" s="28">
        <v>65</v>
      </c>
      <c r="C66" s="28"/>
      <c r="D66" s="29" t="s">
        <v>178</v>
      </c>
      <c r="E66" s="34"/>
      <c r="F66" s="29" t="s">
        <v>241</v>
      </c>
      <c r="G66" s="33"/>
    </row>
    <row r="67" spans="1:7">
      <c r="A67" s="27">
        <v>69</v>
      </c>
      <c r="B67" s="28">
        <v>66</v>
      </c>
      <c r="C67" s="28"/>
      <c r="D67" s="29" t="s">
        <v>178</v>
      </c>
      <c r="E67" s="34"/>
      <c r="F67" s="29" t="s">
        <v>242</v>
      </c>
      <c r="G67" s="33"/>
    </row>
  </sheetData>
  <autoFilter ref="A1:G67"/>
  <mergeCells count="1">
    <mergeCell ref="E1:G1"/>
  </mergeCells>
  <phoneticPr fontId="0" type="noConversion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7"/>
  <sheetViews>
    <sheetView tabSelected="1" zoomScaleNormal="100" workbookViewId="0">
      <selection activeCell="M10" sqref="M10"/>
    </sheetView>
  </sheetViews>
  <sheetFormatPr defaultColWidth="8.6640625" defaultRowHeight="14.4"/>
  <cols>
    <col min="1" max="1" width="5.5546875" customWidth="1"/>
    <col min="2" max="2" width="12.33203125" customWidth="1"/>
    <col min="3" max="3" width="9.21875" customWidth="1"/>
    <col min="4" max="4" width="7.21875" style="2" customWidth="1"/>
    <col min="5" max="5" width="21.5546875" style="35" customWidth="1"/>
    <col min="6" max="7" width="5.109375" customWidth="1"/>
    <col min="8" max="8" width="3.44140625" customWidth="1"/>
    <col min="9" max="9" width="3" customWidth="1"/>
    <col min="10" max="10" width="8.5546875" customWidth="1"/>
    <col min="11" max="11" width="1.33203125" customWidth="1"/>
  </cols>
  <sheetData>
    <row r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7.399999999999999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17.399999999999999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6" spans="1:11">
      <c r="A6" s="6" t="s">
        <v>176</v>
      </c>
      <c r="B6" s="7" t="s">
        <v>3</v>
      </c>
      <c r="C6" s="7" t="s">
        <v>4</v>
      </c>
      <c r="D6" s="6" t="s">
        <v>6</v>
      </c>
      <c r="E6" s="36" t="s">
        <v>5</v>
      </c>
      <c r="F6" s="6" t="s">
        <v>243</v>
      </c>
      <c r="G6" s="6" t="s">
        <v>7</v>
      </c>
      <c r="H6" s="6" t="s">
        <v>176</v>
      </c>
      <c r="I6" s="6" t="s">
        <v>176</v>
      </c>
      <c r="J6" s="44"/>
      <c r="K6" s="44"/>
    </row>
    <row r="7" spans="1:11">
      <c r="A7" s="37">
        <f ca="1">VLOOKUP('pořadí-čas'!$A2,'pořadí-čas'!$A:$I,2,0)</f>
        <v>1</v>
      </c>
      <c r="B7" s="15" t="str">
        <f ca="1">VLOOKUP('pořadí-čas'!$A2,'Startovní listina'!$A$7:$G$301,2,0)</f>
        <v>Janoušek</v>
      </c>
      <c r="C7" s="15" t="str">
        <f ca="1">VLOOKUP('pořadí-čas'!$A2,'Startovní listina'!$A$7:$G$301,3,0)</f>
        <v>Milan</v>
      </c>
      <c r="D7" s="38">
        <f ca="1">VLOOKUP('pořadí-čas'!$A2,'Startovní listina'!$A$7:$G$301,5,0)</f>
        <v>1991</v>
      </c>
      <c r="E7" s="39" t="str">
        <f ca="1">VLOOKUP('pořadí-čas'!$A2,'Startovní listina'!$A$7:$G$301,4,0)</f>
        <v>Sokol Kolín</v>
      </c>
      <c r="F7" s="37">
        <f ca="1">VLOOKUP('pořadí-čas'!$A2,'Startovní listina'!$A$7:$G$301,1,0)</f>
        <v>10</v>
      </c>
      <c r="G7" s="37" t="str">
        <f ca="1">VLOOKUP('pořadí-čas'!$A2,'Startovní listina'!$A$7:$G$301,6,0)</f>
        <v>A</v>
      </c>
      <c r="H7" s="37"/>
      <c r="I7" s="37"/>
      <c r="J7" s="38" t="str">
        <f ca="1">VLOOKUP('pořadí-čas'!$A2,'pořadí-čas'!$A:$I,6,0)</f>
        <v>12:49</v>
      </c>
      <c r="K7" s="13">
        <f ca="1">VLOOKUP('pořadí-čas'!$A2,'pořadí-čas'!$A:$I,7,0)</f>
        <v>0</v>
      </c>
    </row>
    <row r="8" spans="1:11">
      <c r="A8" s="37">
        <f ca="1">VLOOKUP('pořadí-čas'!$A3,'pořadí-čas'!$A:$I,2,0)</f>
        <v>2</v>
      </c>
      <c r="B8" s="15" t="str">
        <f ca="1">VLOOKUP('pořadí-čas'!$A3,'Startovní listina'!$A$7:$G$301,2,0)</f>
        <v>Pazdera</v>
      </c>
      <c r="C8" s="15" t="str">
        <f ca="1">VLOOKUP('pořadí-čas'!$A3,'Startovní listina'!$A$7:$G$301,3,0)</f>
        <v>Roman</v>
      </c>
      <c r="D8" s="38" t="str">
        <f ca="1">VLOOKUP('pořadí-čas'!$A3,'Startovní listina'!$A$7:$G$301,5,0)</f>
        <v>2001</v>
      </c>
      <c r="E8" s="39" t="str">
        <f ca="1">VLOOKUP('pořadí-čas'!$A3,'Startovní listina'!$A$7:$G$301,4,0)</f>
        <v>TJ SOKOL Kolín atletika</v>
      </c>
      <c r="F8" s="37">
        <f ca="1">VLOOKUP('pořadí-čas'!$A3,'Startovní listina'!$A$7:$G$301,1,0)</f>
        <v>53</v>
      </c>
      <c r="G8" s="37" t="str">
        <f ca="1">VLOOKUP('pořadí-čas'!$A3,'Startovní listina'!$A$7:$G$301,6,0)</f>
        <v>A</v>
      </c>
      <c r="H8" s="37"/>
      <c r="I8" s="37"/>
      <c r="J8" s="38" t="str">
        <f ca="1">VLOOKUP('pořadí-čas'!$A3,'pořadí-čas'!$A:$I,6,0)</f>
        <v>13:08</v>
      </c>
      <c r="K8" s="13">
        <f ca="1">VLOOKUP('pořadí-čas'!$A3,'pořadí-čas'!$A:$I,7,0)</f>
        <v>0</v>
      </c>
    </row>
    <row r="9" spans="1:11">
      <c r="A9" s="37">
        <f ca="1">VLOOKUP('pořadí-čas'!$A4,'pořadí-čas'!$A:$I,2,0)</f>
        <v>3</v>
      </c>
      <c r="B9" s="15" t="str">
        <f ca="1">VLOOKUP('pořadí-čas'!$A4,'Startovní listina'!$A$7:$G$301,2,0)</f>
        <v>Miler</v>
      </c>
      <c r="C9" s="15" t="str">
        <f ca="1">VLOOKUP('pořadí-čas'!$A4,'Startovní listina'!$A$7:$G$301,3,0)</f>
        <v>Jiří</v>
      </c>
      <c r="D9" s="38">
        <f ca="1">VLOOKUP('pořadí-čas'!$A4,'Startovní listina'!$A$7:$G$301,5,0)</f>
        <v>1975</v>
      </c>
      <c r="E9" s="39" t="str">
        <f ca="1">VLOOKUP('pořadí-čas'!$A4,'Startovní listina'!$A$7:$G$301,4,0)</f>
        <v>LAWI STARS</v>
      </c>
      <c r="F9" s="37">
        <f ca="1">VLOOKUP('pořadí-čas'!$A4,'Startovní listina'!$A$7:$G$301,1,0)</f>
        <v>14</v>
      </c>
      <c r="G9" s="37" t="str">
        <f ca="1">VLOOKUP('pořadí-čas'!$A4,'Startovní listina'!$A$7:$G$301,6,0)</f>
        <v>B</v>
      </c>
      <c r="H9" s="37"/>
      <c r="I9" s="37"/>
      <c r="J9" s="38" t="str">
        <f ca="1">VLOOKUP('pořadí-čas'!$A4,'pořadí-čas'!$A:$I,6,0)</f>
        <v>13:36</v>
      </c>
      <c r="K9" s="13">
        <f ca="1">VLOOKUP('pořadí-čas'!$A4,'pořadí-čas'!$A:$I,7,0)</f>
        <v>0</v>
      </c>
    </row>
    <row r="10" spans="1:11">
      <c r="A10" s="37">
        <f ca="1">VLOOKUP('pořadí-čas'!$A5,'pořadí-čas'!$A:$I,2,0)</f>
        <v>4</v>
      </c>
      <c r="B10" s="15" t="str">
        <f ca="1">VLOOKUP('pořadí-čas'!$A5,'Startovní listina'!$A$7:$G$301,2,0)</f>
        <v xml:space="preserve">Suchý </v>
      </c>
      <c r="C10" s="15" t="str">
        <f ca="1">VLOOKUP('pořadí-čas'!$A5,'Startovní listina'!$A$7:$G$301,3,0)</f>
        <v>Michal</v>
      </c>
      <c r="D10" s="38" t="str">
        <f ca="1">VLOOKUP('pořadí-čas'!$A5,'Startovní listina'!$A$7:$G$301,5,0)</f>
        <v>1994</v>
      </c>
      <c r="E10" s="39" t="str">
        <f ca="1">VLOOKUP('pořadí-čas'!$A5,'Startovní listina'!$A$7:$G$301,4,0)</f>
        <v>LAWI STARS</v>
      </c>
      <c r="F10" s="37">
        <f ca="1">VLOOKUP('pořadí-čas'!$A5,'Startovní listina'!$A$7:$G$301,1,0)</f>
        <v>61</v>
      </c>
      <c r="G10" s="37" t="str">
        <f ca="1">VLOOKUP('pořadí-čas'!$A5,'Startovní listina'!$A$7:$G$301,6,0)</f>
        <v>A</v>
      </c>
      <c r="H10" s="37"/>
      <c r="I10" s="37"/>
      <c r="J10" s="38" t="str">
        <f ca="1">VLOOKUP('pořadí-čas'!$A5,'pořadí-čas'!$A:$I,6,0)</f>
        <v>13:57</v>
      </c>
      <c r="K10" s="13">
        <f ca="1">VLOOKUP('pořadí-čas'!$A5,'pořadí-čas'!$A:$I,7,0)</f>
        <v>0</v>
      </c>
    </row>
    <row r="11" spans="1:11" ht="26.4">
      <c r="A11" s="37">
        <f ca="1">VLOOKUP('pořadí-čas'!$A6,'pořadí-čas'!$A:$I,2,0)</f>
        <v>5</v>
      </c>
      <c r="B11" s="15" t="str">
        <f ca="1">VLOOKUP('pořadí-čas'!$A6,'Startovní listina'!$A$7:$G$301,2,0)</f>
        <v>Vrbenský</v>
      </c>
      <c r="C11" s="15" t="str">
        <f ca="1">VLOOKUP('pořadí-čas'!$A6,'Startovní listina'!$A$7:$G$301,3,0)</f>
        <v>Jakub</v>
      </c>
      <c r="D11" s="38" t="str">
        <f ca="1">VLOOKUP('pořadí-čas'!$A6,'Startovní listina'!$A$7:$G$301,5,0)</f>
        <v>1995</v>
      </c>
      <c r="E11" s="39" t="str">
        <f ca="1">VLOOKUP('pořadí-čas'!$A6,'Startovní listina'!$A$7:$G$301,4,0)</f>
        <v>Olympiáda Spartan Training K.Hora</v>
      </c>
      <c r="F11" s="37">
        <f ca="1">VLOOKUP('pořadí-čas'!$A6,'Startovní listina'!$A$7:$G$301,1,0)</f>
        <v>56</v>
      </c>
      <c r="G11" s="37" t="str">
        <f ca="1">VLOOKUP('pořadí-čas'!$A6,'Startovní listina'!$A$7:$G$301,6,0)</f>
        <v>A</v>
      </c>
      <c r="H11" s="37"/>
      <c r="I11" s="37"/>
      <c r="J11" s="38" t="str">
        <f ca="1">VLOOKUP('pořadí-čas'!$A6,'pořadí-čas'!$A:$I,6,0)</f>
        <v>14:36</v>
      </c>
      <c r="K11" s="13">
        <f ca="1">VLOOKUP('pořadí-čas'!$A6,'pořadí-čas'!$A:$I,7,0)</f>
        <v>0</v>
      </c>
    </row>
    <row r="12" spans="1:11">
      <c r="A12" s="37">
        <f ca="1">VLOOKUP('pořadí-čas'!$A7,'pořadí-čas'!$A:$I,2,0)</f>
        <v>6</v>
      </c>
      <c r="B12" s="15" t="str">
        <f ca="1">VLOOKUP('pořadí-čas'!$A7,'Startovní listina'!$A$7:$G$301,2,0)</f>
        <v>Veigertová</v>
      </c>
      <c r="C12" s="15" t="str">
        <f ca="1">VLOOKUP('pořadí-čas'!$A7,'Startovní listina'!$A$7:$G$301,3,0)</f>
        <v>Gabriela</v>
      </c>
      <c r="D12" s="38">
        <f ca="1">VLOOKUP('pořadí-čas'!$A7,'Startovní listina'!$A$7:$G$301,5,0)</f>
        <v>2000</v>
      </c>
      <c r="E12" s="39" t="str">
        <f ca="1">VLOOKUP('pořadí-čas'!$A7,'Startovní listina'!$A$7:$G$301,4,0)</f>
        <v>Poko_running team</v>
      </c>
      <c r="F12" s="37">
        <f ca="1">VLOOKUP('pořadí-čas'!$A7,'Startovní listina'!$A$7:$G$301,1,0)</f>
        <v>44</v>
      </c>
      <c r="G12" s="37" t="str">
        <f ca="1">VLOOKUP('pořadí-čas'!$A7,'Startovní listina'!$A$7:$G$301,6,0)</f>
        <v>F</v>
      </c>
      <c r="H12" s="37"/>
      <c r="I12" s="37"/>
      <c r="J12" s="38" t="str">
        <f ca="1">VLOOKUP('pořadí-čas'!$A7,'pořadí-čas'!$A:$I,6,0)</f>
        <v>14:50</v>
      </c>
      <c r="K12" s="13">
        <f ca="1">VLOOKUP('pořadí-čas'!$A7,'pořadí-čas'!$A:$I,7,0)</f>
        <v>0</v>
      </c>
    </row>
    <row r="13" spans="1:11">
      <c r="A13" s="37">
        <f ca="1">VLOOKUP('pořadí-čas'!$A8,'pořadí-čas'!$A:$I,2,0)</f>
        <v>7</v>
      </c>
      <c r="B13" s="15" t="str">
        <f ca="1">VLOOKUP('pořadí-čas'!$A8,'Startovní listina'!$A$7:$G$301,2,0)</f>
        <v>Jánošík</v>
      </c>
      <c r="C13" s="15" t="str">
        <f ca="1">VLOOKUP('pořadí-čas'!$A8,'Startovní listina'!$A$7:$G$301,3,0)</f>
        <v>Rudolf</v>
      </c>
      <c r="D13" s="38">
        <f ca="1">VLOOKUP('pořadí-čas'!$A8,'Startovní listina'!$A$7:$G$301,5,0)</f>
        <v>1971</v>
      </c>
      <c r="E13" s="39" t="str">
        <f ca="1">VLOOKUP('pořadí-čas'!$A8,'Startovní listina'!$A$7:$G$301,4,0)</f>
        <v>Vlašim</v>
      </c>
      <c r="F13" s="37">
        <f ca="1">VLOOKUP('pořadí-čas'!$A8,'Startovní listina'!$A$7:$G$301,1,0)</f>
        <v>39</v>
      </c>
      <c r="G13" s="37" t="str">
        <f ca="1">VLOOKUP('pořadí-čas'!$A8,'Startovní listina'!$A$7:$G$301,6,0)</f>
        <v xml:space="preserve">C </v>
      </c>
      <c r="H13" s="37"/>
      <c r="I13" s="37"/>
      <c r="J13" s="38" t="str">
        <f ca="1">VLOOKUP('pořadí-čas'!$A8,'pořadí-čas'!$A:$I,6,0)</f>
        <v>15:01</v>
      </c>
      <c r="K13" s="13">
        <f ca="1">VLOOKUP('pořadí-čas'!$A8,'pořadí-čas'!$A:$I,7,0)</f>
        <v>0</v>
      </c>
    </row>
    <row r="14" spans="1:11">
      <c r="A14" s="37">
        <f ca="1">VLOOKUP('pořadí-čas'!$A9,'pořadí-čas'!$A:$I,2,0)</f>
        <v>8</v>
      </c>
      <c r="B14" s="15" t="str">
        <f ca="1">VLOOKUP('pořadí-čas'!$A9,'Startovní listina'!$A$7:$G$301,2,0)</f>
        <v>Semrád</v>
      </c>
      <c r="C14" s="15" t="str">
        <f ca="1">VLOOKUP('pořadí-čas'!$A9,'Startovní listina'!$A$7:$G$301,3,0)</f>
        <v>Ladislav</v>
      </c>
      <c r="D14" s="38">
        <f ca="1">VLOOKUP('pořadí-čas'!$A9,'Startovní listina'!$A$7:$G$301,5,0)</f>
        <v>1967</v>
      </c>
      <c r="E14" s="39" t="str">
        <f ca="1">VLOOKUP('pořadí-čas'!$A9,'Startovní listina'!$A$7:$G$301,4,0)</f>
        <v>Čáslav</v>
      </c>
      <c r="F14" s="37">
        <f ca="1">VLOOKUP('pořadí-čas'!$A9,'Startovní listina'!$A$7:$G$301,1,0)</f>
        <v>20</v>
      </c>
      <c r="G14" s="37" t="str">
        <f ca="1">VLOOKUP('pořadí-čas'!$A9,'Startovní listina'!$A$7:$G$301,6,0)</f>
        <v xml:space="preserve">C </v>
      </c>
      <c r="H14" s="37"/>
      <c r="I14" s="37"/>
      <c r="J14" s="38" t="str">
        <f ca="1">VLOOKUP('pořadí-čas'!$A9,'pořadí-čas'!$A:$I,6,0)</f>
        <v>15:26</v>
      </c>
      <c r="K14" s="13">
        <f ca="1">VLOOKUP('pořadí-čas'!$A9,'pořadí-čas'!$A:$I,7,0)</f>
        <v>0</v>
      </c>
    </row>
    <row r="15" spans="1:11">
      <c r="A15" s="37">
        <f ca="1">VLOOKUP('pořadí-čas'!$A10,'pořadí-čas'!$A:$I,2,0)</f>
        <v>9</v>
      </c>
      <c r="B15" s="15" t="str">
        <f ca="1">VLOOKUP('pořadí-čas'!$A10,'Startovní listina'!$A$7:$G$301,2,0)</f>
        <v>Herda</v>
      </c>
      <c r="C15" s="15" t="str">
        <f ca="1">VLOOKUP('pořadí-čas'!$A10,'Startovní listina'!$A$7:$G$301,3,0)</f>
        <v>Jan</v>
      </c>
      <c r="D15" s="38">
        <f ca="1">VLOOKUP('pořadí-čas'!$A10,'Startovní listina'!$A$7:$G$301,5,0)</f>
        <v>1983</v>
      </c>
      <c r="E15" s="39" t="str">
        <f ca="1">VLOOKUP('pořadí-čas'!$A10,'Startovní listina'!$A$7:$G$301,4,0)</f>
        <v>SKP Nymburk</v>
      </c>
      <c r="F15" s="37">
        <f ca="1">VLOOKUP('pořadí-čas'!$A10,'Startovní listina'!$A$7:$G$301,1,0)</f>
        <v>34</v>
      </c>
      <c r="G15" s="37" t="str">
        <f ca="1">VLOOKUP('pořadí-čas'!$A10,'Startovní listina'!$A$7:$G$301,6,0)</f>
        <v>A</v>
      </c>
      <c r="H15" s="37"/>
      <c r="I15" s="37"/>
      <c r="J15" s="38" t="str">
        <f ca="1">VLOOKUP('pořadí-čas'!$A10,'pořadí-čas'!$A:$I,6,0)</f>
        <v>15:29</v>
      </c>
      <c r="K15" s="13">
        <f ca="1">VLOOKUP('pořadí-čas'!$A10,'pořadí-čas'!$A:$I,7,0)</f>
        <v>0</v>
      </c>
    </row>
    <row r="16" spans="1:11">
      <c r="A16" s="37">
        <f ca="1">VLOOKUP('pořadí-čas'!$A11,'pořadí-čas'!$A:$I,2,0)</f>
        <v>10</v>
      </c>
      <c r="B16" s="15" t="str">
        <f ca="1">VLOOKUP('pořadí-čas'!$A11,'Startovní listina'!$A$7:$G$301,2,0)</f>
        <v>Cincibus</v>
      </c>
      <c r="C16" s="15" t="str">
        <f ca="1">VLOOKUP('pořadí-čas'!$A11,'Startovní listina'!$A$7:$G$301,3,0)</f>
        <v>Ondřej</v>
      </c>
      <c r="D16" s="38">
        <f ca="1">VLOOKUP('pořadí-čas'!$A11,'Startovní listina'!$A$7:$G$301,5,0)</f>
        <v>1977</v>
      </c>
      <c r="E16" s="39" t="str">
        <f ca="1">VLOOKUP('pořadí-čas'!$A11,'Startovní listina'!$A$7:$G$301,4,0)</f>
        <v>AC Čáslav</v>
      </c>
      <c r="F16" s="37">
        <f ca="1">VLOOKUP('pořadí-čas'!$A11,'Startovní listina'!$A$7:$G$301,1,0)</f>
        <v>38</v>
      </c>
      <c r="G16" s="37" t="str">
        <f ca="1">VLOOKUP('pořadí-čas'!$A11,'Startovní listina'!$A$7:$G$301,6,0)</f>
        <v>B</v>
      </c>
      <c r="H16" s="37"/>
      <c r="I16" s="37"/>
      <c r="J16" s="38" t="str">
        <f ca="1">VLOOKUP('pořadí-čas'!$A11,'pořadí-čas'!$A:$I,6,0)</f>
        <v>15:49</v>
      </c>
      <c r="K16" s="13">
        <f ca="1">VLOOKUP('pořadí-čas'!$A11,'pořadí-čas'!$A:$I,7,0)</f>
        <v>0</v>
      </c>
    </row>
    <row r="17" spans="1:11">
      <c r="A17" s="37">
        <f ca="1">VLOOKUP('pořadí-čas'!$A12,'pořadí-čas'!$A:$I,2,0)</f>
        <v>11</v>
      </c>
      <c r="B17" s="15" t="str">
        <f ca="1">VLOOKUP('pořadí-čas'!$A12,'Startovní listina'!$A$7:$G$301,2,0)</f>
        <v>Louda</v>
      </c>
      <c r="C17" s="15" t="str">
        <f ca="1">VLOOKUP('pořadí-čas'!$A12,'Startovní listina'!$A$7:$G$301,3,0)</f>
        <v>Petr</v>
      </c>
      <c r="D17" s="38">
        <f ca="1">VLOOKUP('pořadí-čas'!$A12,'Startovní listina'!$A$7:$G$301,5,0)</f>
        <v>1964</v>
      </c>
      <c r="E17" s="39" t="str">
        <f ca="1">VLOOKUP('pořadí-čas'!$A12,'Startovní listina'!$A$7:$G$301,4,0)</f>
        <v>AC Česká Lípa</v>
      </c>
      <c r="F17" s="37">
        <f ca="1">VLOOKUP('pořadí-čas'!$A12,'Startovní listina'!$A$7:$G$301,1,0)</f>
        <v>46</v>
      </c>
      <c r="G17" s="37" t="str">
        <f ca="1">VLOOKUP('pořadí-čas'!$A12,'Startovní listina'!$A$7:$G$301,6,0)</f>
        <v xml:space="preserve">C </v>
      </c>
      <c r="H17" s="37"/>
      <c r="I17" s="37"/>
      <c r="J17" s="38" t="str">
        <f ca="1">VLOOKUP('pořadí-čas'!$A12,'pořadí-čas'!$A:$I,6,0)</f>
        <v>15:55</v>
      </c>
      <c r="K17" s="13">
        <f ca="1">VLOOKUP('pořadí-čas'!$A12,'pořadí-čas'!$A:$I,7,0)</f>
        <v>0</v>
      </c>
    </row>
    <row r="18" spans="1:11">
      <c r="A18" s="37">
        <f ca="1">VLOOKUP('pořadí-čas'!$A13,'pořadí-čas'!$A:$I,2,0)</f>
        <v>12</v>
      </c>
      <c r="B18" s="15" t="str">
        <f ca="1">VLOOKUP('pořadí-čas'!$A13,'Startovní listina'!$A$7:$G$301,2,0)</f>
        <v xml:space="preserve">Krejčí </v>
      </c>
      <c r="C18" s="15" t="str">
        <f ca="1">VLOOKUP('pořadí-čas'!$A13,'Startovní listina'!$A$7:$G$301,3,0)</f>
        <v>Pavel</v>
      </c>
      <c r="D18" s="38" t="str">
        <f ca="1">VLOOKUP('pořadí-čas'!$A13,'Startovní listina'!$A$7:$G$301,5,0)</f>
        <v>1981</v>
      </c>
      <c r="E18" s="39" t="str">
        <f ca="1">VLOOKUP('pořadí-čas'!$A13,'Startovní listina'!$A$7:$G$301,4,0)</f>
        <v>-</v>
      </c>
      <c r="F18" s="37">
        <f ca="1">VLOOKUP('pořadí-čas'!$A13,'Startovní listina'!$A$7:$G$301,1,0)</f>
        <v>48</v>
      </c>
      <c r="G18" s="37" t="str">
        <f ca="1">VLOOKUP('pořadí-čas'!$A13,'Startovní listina'!$A$7:$G$301,6,0)</f>
        <v>B</v>
      </c>
      <c r="H18" s="37"/>
      <c r="I18" s="37"/>
      <c r="J18" s="38" t="str">
        <f ca="1">VLOOKUP('pořadí-čas'!$A13,'pořadí-čas'!$A:$I,6,0)</f>
        <v>16:08</v>
      </c>
      <c r="K18" s="13">
        <f ca="1">VLOOKUP('pořadí-čas'!$A13,'pořadí-čas'!$A:$I,7,0)</f>
        <v>0</v>
      </c>
    </row>
    <row r="19" spans="1:11">
      <c r="A19" s="37">
        <f ca="1">VLOOKUP('pořadí-čas'!$A14,'pořadí-čas'!$A:$I,2,0)</f>
        <v>13</v>
      </c>
      <c r="B19" s="15" t="str">
        <f ca="1">VLOOKUP('pořadí-čas'!$A14,'Startovní listina'!$A$7:$G$301,2,0)</f>
        <v>Suchánek</v>
      </c>
      <c r="C19" s="15" t="str">
        <f ca="1">VLOOKUP('pořadí-čas'!$A14,'Startovní listina'!$A$7:$G$301,3,0)</f>
        <v>Petr</v>
      </c>
      <c r="D19" s="38" t="str">
        <f ca="1">VLOOKUP('pořadí-čas'!$A14,'Startovní listina'!$A$7:$G$301,5,0)</f>
        <v>1972</v>
      </c>
      <c r="E19" s="39" t="str">
        <f ca="1">VLOOKUP('pořadí-čas'!$A14,'Startovní listina'!$A$7:$G$301,4,0)</f>
        <v>AC Obora Hvězda</v>
      </c>
      <c r="F19" s="37">
        <f ca="1">VLOOKUP('pořadí-čas'!$A14,'Startovní listina'!$A$7:$G$301,1,0)</f>
        <v>63</v>
      </c>
      <c r="G19" s="37" t="str">
        <f ca="1">VLOOKUP('pořadí-čas'!$A14,'Startovní listina'!$A$7:$G$301,6,0)</f>
        <v>B</v>
      </c>
      <c r="H19" s="37"/>
      <c r="I19" s="37"/>
      <c r="J19" s="38" t="str">
        <f ca="1">VLOOKUP('pořadí-čas'!$A14,'pořadí-čas'!$A:$I,6,0)</f>
        <v>16:42</v>
      </c>
      <c r="K19" s="13">
        <f ca="1">VLOOKUP('pořadí-čas'!$A14,'pořadí-čas'!$A:$I,7,0)</f>
        <v>0</v>
      </c>
    </row>
    <row r="20" spans="1:11">
      <c r="A20" s="37">
        <f ca="1">VLOOKUP('pořadí-čas'!$A15,'pořadí-čas'!$A:$I,2,0)</f>
        <v>14</v>
      </c>
      <c r="B20" s="15" t="str">
        <f ca="1">VLOOKUP('pořadí-čas'!$A15,'Startovní listina'!$A$7:$G$301,2,0)</f>
        <v>Kučera</v>
      </c>
      <c r="C20" s="15" t="str">
        <f ca="1">VLOOKUP('pořadí-čas'!$A15,'Startovní listina'!$A$7:$G$301,3,0)</f>
        <v>Martin</v>
      </c>
      <c r="D20" s="38">
        <f ca="1">VLOOKUP('pořadí-čas'!$A15,'Startovní listina'!$A$7:$G$301,5,0)</f>
        <v>1983</v>
      </c>
      <c r="E20" s="39" t="str">
        <f ca="1">VLOOKUP('pořadí-čas'!$A15,'Startovní listina'!$A$7:$G$301,4,0)</f>
        <v>Sokol Kolín - atletika</v>
      </c>
      <c r="F20" s="37">
        <f ca="1">VLOOKUP('pořadí-čas'!$A15,'Startovní listina'!$A$7:$G$301,1,0)</f>
        <v>32</v>
      </c>
      <c r="G20" s="37" t="str">
        <f ca="1">VLOOKUP('pořadí-čas'!$A15,'Startovní listina'!$A$7:$G$301,6,0)</f>
        <v>A</v>
      </c>
      <c r="H20" s="37"/>
      <c r="I20" s="37"/>
      <c r="J20" s="38" t="str">
        <f ca="1">VLOOKUP('pořadí-čas'!$A15,'pořadí-čas'!$A:$I,6,0)</f>
        <v>16:58</v>
      </c>
      <c r="K20" s="13">
        <f ca="1">VLOOKUP('pořadí-čas'!$A15,'pořadí-čas'!$A:$I,7,0)</f>
        <v>0</v>
      </c>
    </row>
    <row r="21" spans="1:11">
      <c r="A21" s="37">
        <f ca="1">VLOOKUP('pořadí-čas'!$A16,'pořadí-čas'!$A:$I,2,0)</f>
        <v>15</v>
      </c>
      <c r="B21" s="15" t="str">
        <f ca="1">VLOOKUP('pořadí-čas'!$A16,'Startovní listina'!$A$7:$G$301,2,0)</f>
        <v>Semrádová</v>
      </c>
      <c r="C21" s="15" t="str">
        <f ca="1">VLOOKUP('pořadí-čas'!$A16,'Startovní listina'!$A$7:$G$301,3,0)</f>
        <v>Adélka</v>
      </c>
      <c r="D21" s="38">
        <f ca="1">VLOOKUP('pořadí-čas'!$A16,'Startovní listina'!$A$7:$G$301,5,0)</f>
        <v>1994</v>
      </c>
      <c r="E21" s="39" t="str">
        <f ca="1">VLOOKUP('pořadí-čas'!$A16,'Startovní listina'!$A$7:$G$301,4,0)</f>
        <v>AC Čáslav</v>
      </c>
      <c r="F21" s="37">
        <f ca="1">VLOOKUP('pořadí-čas'!$A16,'Startovní listina'!$A$7:$G$301,1,0)</f>
        <v>33</v>
      </c>
      <c r="G21" s="37" t="str">
        <f ca="1">VLOOKUP('pořadí-čas'!$A16,'Startovní listina'!$A$7:$G$301,6,0)</f>
        <v>F</v>
      </c>
      <c r="H21" s="37"/>
      <c r="I21" s="37"/>
      <c r="J21" s="38" t="str">
        <f ca="1">VLOOKUP('pořadí-čas'!$A16,'pořadí-čas'!$A:$I,6,0)</f>
        <v>16:59</v>
      </c>
      <c r="K21" s="13">
        <f ca="1">VLOOKUP('pořadí-čas'!$A16,'pořadí-čas'!$A:$I,7,0)</f>
        <v>0</v>
      </c>
    </row>
    <row r="22" spans="1:11">
      <c r="A22" s="37">
        <f ca="1">VLOOKUP('pořadí-čas'!$A17,'pořadí-čas'!$A:$I,2,0)</f>
        <v>16</v>
      </c>
      <c r="B22" s="15" t="str">
        <f ca="1">VLOOKUP('pořadí-čas'!$A17,'Startovní listina'!$A$7:$G$301,2,0)</f>
        <v>Vavák</v>
      </c>
      <c r="C22" s="15" t="str">
        <f ca="1">VLOOKUP('pořadí-čas'!$A17,'Startovní listina'!$A$7:$G$301,3,0)</f>
        <v>Libor</v>
      </c>
      <c r="D22" s="38">
        <f ca="1">VLOOKUP('pořadí-čas'!$A17,'Startovní listina'!$A$7:$G$301,5,0)</f>
        <v>1965</v>
      </c>
      <c r="E22" s="39" t="str">
        <f ca="1">VLOOKUP('pořadí-čas'!$A17,'Startovní listina'!$A$7:$G$301,4,0)</f>
        <v>BK Sadská</v>
      </c>
      <c r="F22" s="37">
        <f ca="1">VLOOKUP('pořadí-čas'!$A17,'Startovní listina'!$A$7:$G$301,1,0)</f>
        <v>11</v>
      </c>
      <c r="G22" s="37" t="str">
        <f ca="1">VLOOKUP('pořadí-čas'!$A17,'Startovní listina'!$A$7:$G$301,6,0)</f>
        <v xml:space="preserve">C </v>
      </c>
      <c r="H22" s="37"/>
      <c r="I22" s="37"/>
      <c r="J22" s="38" t="str">
        <f ca="1">VLOOKUP('pořadí-čas'!$A17,'pořadí-čas'!$A:$I,6,0)</f>
        <v>17:00</v>
      </c>
      <c r="K22" s="13">
        <f ca="1">VLOOKUP('pořadí-čas'!$A17,'pořadí-čas'!$A:$I,7,0)</f>
        <v>0</v>
      </c>
    </row>
    <row r="23" spans="1:11">
      <c r="A23" s="37">
        <f ca="1">VLOOKUP('pořadí-čas'!$A18,'pořadí-čas'!$A:$I,2,0)</f>
        <v>17</v>
      </c>
      <c r="B23" s="15" t="str">
        <f ca="1">VLOOKUP('pořadí-čas'!$A18,'Startovní listina'!$A$7:$G$301,2,0)</f>
        <v>Výborný</v>
      </c>
      <c r="C23" s="15" t="str">
        <f ca="1">VLOOKUP('pořadí-čas'!$A18,'Startovní listina'!$A$7:$G$301,3,0)</f>
        <v>Michal</v>
      </c>
      <c r="D23" s="38" t="str">
        <f ca="1">VLOOKUP('pořadí-čas'!$A18,'Startovní listina'!$A$7:$G$301,5,0)</f>
        <v>1983</v>
      </c>
      <c r="E23" s="39" t="str">
        <f ca="1">VLOOKUP('pořadí-čas'!$A18,'Startovní listina'!$A$7:$G$301,4,0)</f>
        <v>GP Kolín</v>
      </c>
      <c r="F23" s="37">
        <f ca="1">VLOOKUP('pořadí-čas'!$A18,'Startovní listina'!$A$7:$G$301,1,0)</f>
        <v>74</v>
      </c>
      <c r="G23" s="37" t="str">
        <f ca="1">VLOOKUP('pořadí-čas'!$A18,'Startovní listina'!$A$7:$G$301,6,0)</f>
        <v>A</v>
      </c>
      <c r="H23" s="37"/>
      <c r="I23" s="37"/>
      <c r="J23" s="38" t="str">
        <f ca="1">VLOOKUP('pořadí-čas'!$A18,'pořadí-čas'!$A:$I,6,0)</f>
        <v>17:04</v>
      </c>
      <c r="K23" s="13">
        <f ca="1">VLOOKUP('pořadí-čas'!$A18,'pořadí-čas'!$A:$I,7,0)</f>
        <v>0</v>
      </c>
    </row>
    <row r="24" spans="1:11">
      <c r="A24" s="37">
        <f ca="1">VLOOKUP('pořadí-čas'!$A19,'pořadí-čas'!$A:$I,2,0)</f>
        <v>18</v>
      </c>
      <c r="B24" s="15" t="str">
        <f ca="1">VLOOKUP('pořadí-čas'!$A19,'Startovní listina'!$A$7:$G$301,2,0)</f>
        <v>Karaivanov</v>
      </c>
      <c r="C24" s="15" t="str">
        <f ca="1">VLOOKUP('pořadí-čas'!$A19,'Startovní listina'!$A$7:$G$301,3,0)</f>
        <v>Petr</v>
      </c>
      <c r="D24" s="38">
        <f ca="1">VLOOKUP('pořadí-čas'!$A19,'Startovní listina'!$A$7:$G$301,5,0)</f>
        <v>2001</v>
      </c>
      <c r="E24" s="39" t="str">
        <f ca="1">VLOOKUP('pořadí-čas'!$A19,'Startovní listina'!$A$7:$G$301,4,0)</f>
        <v>-</v>
      </c>
      <c r="F24" s="37">
        <f ca="1">VLOOKUP('pořadí-čas'!$A19,'Startovní listina'!$A$7:$G$301,1,0)</f>
        <v>28</v>
      </c>
      <c r="G24" s="37" t="str">
        <f ca="1">VLOOKUP('pořadí-čas'!$A19,'Startovní listina'!$A$7:$G$301,6,0)</f>
        <v>A</v>
      </c>
      <c r="H24" s="37"/>
      <c r="I24" s="37"/>
      <c r="J24" s="38" t="str">
        <f ca="1">VLOOKUP('pořadí-čas'!$A19,'pořadí-čas'!$A:$I,6,0)</f>
        <v>17:14</v>
      </c>
      <c r="K24" s="13">
        <f ca="1">VLOOKUP('pořadí-čas'!$A19,'pořadí-čas'!$A:$I,7,0)</f>
        <v>0</v>
      </c>
    </row>
    <row r="25" spans="1:11">
      <c r="A25" s="37">
        <f ca="1">VLOOKUP('pořadí-čas'!$A20,'pořadí-čas'!$A:$I,2,0)</f>
        <v>19</v>
      </c>
      <c r="B25" s="15" t="str">
        <f ca="1">VLOOKUP('pořadí-čas'!$A20,'Startovní listina'!$A$7:$G$301,2,0)</f>
        <v>Staněk</v>
      </c>
      <c r="C25" s="15" t="str">
        <f ca="1">VLOOKUP('pořadí-čas'!$A20,'Startovní listina'!$A$7:$G$301,3,0)</f>
        <v>Oldřich Tomáš</v>
      </c>
      <c r="D25" s="38">
        <f ca="1">VLOOKUP('pořadí-čas'!$A20,'Startovní listina'!$A$7:$G$301,5,0)</f>
        <v>1982</v>
      </c>
      <c r="E25" s="39" t="str">
        <f ca="1">VLOOKUP('pořadí-čas'!$A20,'Startovní listina'!$A$7:$G$301,4,0)</f>
        <v>GP Kolín</v>
      </c>
      <c r="F25" s="37">
        <f ca="1">VLOOKUP('pořadí-čas'!$A20,'Startovní listina'!$A$7:$G$301,1,0)</f>
        <v>23</v>
      </c>
      <c r="G25" s="37" t="str">
        <f ca="1">VLOOKUP('pořadí-čas'!$A20,'Startovní listina'!$A$7:$G$301,6,0)</f>
        <v>A</v>
      </c>
      <c r="H25" s="37"/>
      <c r="I25" s="37"/>
      <c r="J25" s="38" t="str">
        <f ca="1">VLOOKUP('pořadí-čas'!$A20,'pořadí-čas'!$A:$I,6,0)</f>
        <v>17:28</v>
      </c>
      <c r="K25" s="13">
        <f ca="1">VLOOKUP('pořadí-čas'!$A20,'pořadí-čas'!$A:$I,7,0)</f>
        <v>0</v>
      </c>
    </row>
    <row r="26" spans="1:11">
      <c r="A26" s="37">
        <f ca="1">VLOOKUP('pořadí-čas'!$A21,'pořadí-čas'!$A:$I,2,0)</f>
        <v>20</v>
      </c>
      <c r="B26" s="15" t="str">
        <f ca="1">VLOOKUP('pořadí-čas'!$A21,'Startovní listina'!$A$7:$G$301,2,0)</f>
        <v>Hlaváčová</v>
      </c>
      <c r="C26" s="15" t="str">
        <f ca="1">VLOOKUP('pořadí-čas'!$A21,'Startovní listina'!$A$7:$G$301,3,0)</f>
        <v>Tereza</v>
      </c>
      <c r="D26" s="38" t="str">
        <f ca="1">VLOOKUP('pořadí-čas'!$A21,'Startovní listina'!$A$7:$G$301,5,0)</f>
        <v>2000</v>
      </c>
      <c r="E26" s="39" t="str">
        <f ca="1">VLOOKUP('pořadí-čas'!$A21,'Startovní listina'!$A$7:$G$301,4,0)</f>
        <v>LAWI STARS</v>
      </c>
      <c r="F26" s="37">
        <f ca="1">VLOOKUP('pořadí-čas'!$A21,'Startovní listina'!$A$7:$G$301,1,0)</f>
        <v>60</v>
      </c>
      <c r="G26" s="37" t="str">
        <f ca="1">VLOOKUP('pořadí-čas'!$A21,'Startovní listina'!$A$7:$G$301,6,0)</f>
        <v>F</v>
      </c>
      <c r="H26" s="37"/>
      <c r="I26" s="37"/>
      <c r="J26" s="38" t="str">
        <f ca="1">VLOOKUP('pořadí-čas'!$A21,'pořadí-čas'!$A:$I,6,0)</f>
        <v>17:29</v>
      </c>
      <c r="K26" s="13">
        <f ca="1">VLOOKUP('pořadí-čas'!$A21,'pořadí-čas'!$A:$I,7,0)</f>
        <v>0</v>
      </c>
    </row>
    <row r="27" spans="1:11">
      <c r="A27" s="37">
        <f ca="1">VLOOKUP('pořadí-čas'!$A22,'pořadí-čas'!$A:$I,2,0)</f>
        <v>21</v>
      </c>
      <c r="B27" s="15" t="str">
        <f ca="1">VLOOKUP('pořadí-čas'!$A22,'Startovní listina'!$A$7:$G$301,2,0)</f>
        <v>Kroužilová</v>
      </c>
      <c r="C27" s="15" t="str">
        <f ca="1">VLOOKUP('pořadí-čas'!$A22,'Startovní listina'!$A$7:$G$301,3,0)</f>
        <v>Iva</v>
      </c>
      <c r="D27" s="38">
        <f ca="1">VLOOKUP('pořadí-čas'!$A22,'Startovní listina'!$A$7:$G$301,5,0)</f>
        <v>1977</v>
      </c>
      <c r="E27" s="39" t="str">
        <f ca="1">VLOOKUP('pořadí-čas'!$A22,'Startovní listina'!$A$7:$G$301,4,0)</f>
        <v>Atletika Kolín/ GP Kolín</v>
      </c>
      <c r="F27" s="37">
        <f ca="1">VLOOKUP('pořadí-čas'!$A22,'Startovní listina'!$A$7:$G$301,1,0)</f>
        <v>9</v>
      </c>
      <c r="G27" s="37" t="str">
        <f ca="1">VLOOKUP('pořadí-čas'!$A22,'Startovní listina'!$A$7:$G$301,6,0)</f>
        <v>G</v>
      </c>
      <c r="H27" s="37"/>
      <c r="I27" s="37"/>
      <c r="J27" s="38" t="str">
        <f ca="1">VLOOKUP('pořadí-čas'!$A22,'pořadí-čas'!$A:$I,6,0)</f>
        <v>17:30</v>
      </c>
      <c r="K27" s="13">
        <f ca="1">VLOOKUP('pořadí-čas'!$A22,'pořadí-čas'!$A:$I,7,0)</f>
        <v>0</v>
      </c>
    </row>
    <row r="28" spans="1:11">
      <c r="A28" s="9">
        <f ca="1">VLOOKUP('pořadí-čas'!$A23,'pořadí-čas'!$A:$I,2,0)</f>
        <v>22</v>
      </c>
      <c r="B28" s="10" t="str">
        <f ca="1">VLOOKUP('pořadí-čas'!$A23,'Startovní listina'!$A$7:$G$301,2,0)</f>
        <v>Prchal</v>
      </c>
      <c r="C28" s="10" t="str">
        <f ca="1">VLOOKUP('pořadí-čas'!$A23,'Startovní listina'!$A$7:$G$301,3,0)</f>
        <v>Pavel</v>
      </c>
      <c r="D28" s="13">
        <f ca="1">VLOOKUP('pořadí-čas'!$A23,'Startovní listina'!$A$7:$G$301,5,0)</f>
        <v>1959</v>
      </c>
      <c r="E28" s="40" t="str">
        <f ca="1">VLOOKUP('pořadí-čas'!$A23,'Startovní listina'!$A$7:$G$301,4,0)</f>
        <v>GP Kolín</v>
      </c>
      <c r="F28" s="9">
        <f ca="1">VLOOKUP('pořadí-čas'!$A23,'Startovní listina'!$A$7:$G$301,1,0)</f>
        <v>31</v>
      </c>
      <c r="G28" s="9" t="str">
        <f ca="1">VLOOKUP('pořadí-čas'!$A23,'Startovní listina'!$A$7:$G$301,6,0)</f>
        <v>D</v>
      </c>
      <c r="H28" s="9"/>
      <c r="I28" s="9"/>
      <c r="J28" s="13" t="str">
        <f ca="1">VLOOKUP('pořadí-čas'!$A23,'pořadí-čas'!$A:$I,6,0)</f>
        <v>17:32</v>
      </c>
      <c r="K28" s="13">
        <f ca="1">VLOOKUP('pořadí-čas'!$A23,'pořadí-čas'!$A:$I,7,0)</f>
        <v>0</v>
      </c>
    </row>
    <row r="29" spans="1:11">
      <c r="A29" s="9">
        <f ca="1">VLOOKUP('pořadí-čas'!$A24,'pořadí-čas'!$A:$I,2,0)</f>
        <v>23</v>
      </c>
      <c r="B29" s="10" t="str">
        <f ca="1">VLOOKUP('pořadí-čas'!$A24,'Startovní listina'!$A$7:$G$301,2,0)</f>
        <v>Paroulek</v>
      </c>
      <c r="C29" s="10" t="str">
        <f ca="1">VLOOKUP('pořadí-čas'!$A24,'Startovní listina'!$A$7:$G$301,3,0)</f>
        <v>Jaroslav</v>
      </c>
      <c r="D29" s="13">
        <f ca="1">VLOOKUP('pořadí-čas'!$A24,'Startovní listina'!$A$7:$G$301,5,0)</f>
        <v>1970</v>
      </c>
      <c r="E29" s="40" t="str">
        <f ca="1">VLOOKUP('pořadí-čas'!$A24,'Startovní listina'!$A$7:$G$301,4,0)</f>
        <v>SKP Nymburk</v>
      </c>
      <c r="F29" s="9">
        <f ca="1">VLOOKUP('pořadí-čas'!$A24,'Startovní listina'!$A$7:$G$301,1,0)</f>
        <v>12</v>
      </c>
      <c r="G29" s="9" t="str">
        <f ca="1">VLOOKUP('pořadí-čas'!$A24,'Startovní listina'!$A$7:$G$301,6,0)</f>
        <v>B</v>
      </c>
      <c r="H29" s="9"/>
      <c r="I29" s="9"/>
      <c r="J29" s="13" t="str">
        <f ca="1">VLOOKUP('pořadí-čas'!$A24,'pořadí-čas'!$A:$I,6,0)</f>
        <v>17:35</v>
      </c>
      <c r="K29" s="13">
        <f ca="1">VLOOKUP('pořadí-čas'!$A24,'pořadí-čas'!$A:$I,7,0)</f>
        <v>0</v>
      </c>
    </row>
    <row r="30" spans="1:11">
      <c r="A30" s="9">
        <f ca="1">VLOOKUP('pořadí-čas'!$A25,'pořadí-čas'!$A:$I,2,0)</f>
        <v>24</v>
      </c>
      <c r="B30" s="10" t="str">
        <f ca="1">VLOOKUP('pořadí-čas'!$A25,'Startovní listina'!$A$7:$G$301,2,0)</f>
        <v>Kubišta</v>
      </c>
      <c r="C30" s="10" t="str">
        <f ca="1">VLOOKUP('pořadí-čas'!$A25,'Startovní listina'!$A$7:$G$301,3,0)</f>
        <v>Petr</v>
      </c>
      <c r="D30" s="13" t="str">
        <f ca="1">VLOOKUP('pořadí-čas'!$A25,'Startovní listina'!$A$7:$G$301,5,0)</f>
        <v>1965</v>
      </c>
      <c r="E30" s="40" t="str">
        <f ca="1">VLOOKUP('pořadí-čas'!$A25,'Startovní listina'!$A$7:$G$301,4,0)</f>
        <v>Sokol Kolín</v>
      </c>
      <c r="F30" s="9">
        <f ca="1">VLOOKUP('pořadí-čas'!$A25,'Startovní listina'!$A$7:$G$301,1,0)</f>
        <v>55</v>
      </c>
      <c r="G30" s="9" t="str">
        <f ca="1">VLOOKUP('pořadí-čas'!$A25,'Startovní listina'!$A$7:$G$301,6,0)</f>
        <v xml:space="preserve">C </v>
      </c>
      <c r="H30" s="9"/>
      <c r="I30" s="9"/>
      <c r="J30" s="13" t="str">
        <f ca="1">VLOOKUP('pořadí-čas'!$A25,'pořadí-čas'!$A:$I,6,0)</f>
        <v>17:40</v>
      </c>
      <c r="K30" s="13">
        <f ca="1">VLOOKUP('pořadí-čas'!$A25,'pořadí-čas'!$A:$I,7,0)</f>
        <v>0</v>
      </c>
    </row>
    <row r="31" spans="1:11">
      <c r="A31" s="9">
        <f ca="1">VLOOKUP('pořadí-čas'!$A26,'pořadí-čas'!$A:$I,2,0)</f>
        <v>25</v>
      </c>
      <c r="B31" s="10" t="str">
        <f ca="1">VLOOKUP('pořadí-čas'!$A26,'Startovní listina'!$A$7:$G$301,2,0)</f>
        <v>Hampejsová</v>
      </c>
      <c r="C31" s="10" t="str">
        <f ca="1">VLOOKUP('pořadí-čas'!$A26,'Startovní listina'!$A$7:$G$301,3,0)</f>
        <v>Martina</v>
      </c>
      <c r="D31" s="13" t="str">
        <f ca="1">VLOOKUP('pořadí-čas'!$A26,'Startovní listina'!$A$7:$G$301,5,0)</f>
        <v>1972</v>
      </c>
      <c r="E31" s="40" t="str">
        <f ca="1">VLOOKUP('pořadí-čas'!$A26,'Startovní listina'!$A$7:$G$301,4,0)</f>
        <v>ŠNECI na MAX</v>
      </c>
      <c r="F31" s="9">
        <f ca="1">VLOOKUP('pořadí-čas'!$A26,'Startovní listina'!$A$7:$G$301,1,0)</f>
        <v>7</v>
      </c>
      <c r="G31" s="9" t="str">
        <f ca="1">VLOOKUP('pořadí-čas'!$A26,'Startovní listina'!$A$7:$G$301,6,0)</f>
        <v>H</v>
      </c>
      <c r="H31" s="9"/>
      <c r="I31" s="9"/>
      <c r="J31" s="13" t="str">
        <f ca="1">VLOOKUP('pořadí-čas'!$A26,'pořadí-čas'!$A:$I,6,0)</f>
        <v>17:55</v>
      </c>
      <c r="K31" s="13">
        <f ca="1">VLOOKUP('pořadí-čas'!$A26,'pořadí-čas'!$A:$I,7,0)</f>
        <v>0</v>
      </c>
    </row>
    <row r="32" spans="1:11">
      <c r="A32" s="9">
        <f ca="1">VLOOKUP('pořadí-čas'!$A27,'pořadí-čas'!$A:$I,2,0)</f>
        <v>26</v>
      </c>
      <c r="B32" s="10" t="str">
        <f ca="1">VLOOKUP('pořadí-čas'!$A27,'Startovní listina'!$A$7:$G$301,2,0)</f>
        <v>Kysilka</v>
      </c>
      <c r="C32" s="10" t="str">
        <f ca="1">VLOOKUP('pořadí-čas'!$A27,'Startovní listina'!$A$7:$G$301,3,0)</f>
        <v>Vratislav</v>
      </c>
      <c r="D32" s="13">
        <f ca="1">VLOOKUP('pořadí-čas'!$A27,'Startovní listina'!$A$7:$G$301,5,0)</f>
        <v>1978</v>
      </c>
      <c r="E32" s="40" t="str">
        <f ca="1">VLOOKUP('pořadí-čas'!$A27,'Startovní listina'!$A$7:$G$301,4,0)</f>
        <v>GP Kolín</v>
      </c>
      <c r="F32" s="9">
        <f ca="1">VLOOKUP('pořadí-čas'!$A27,'Startovní listina'!$A$7:$G$301,1,0)</f>
        <v>24</v>
      </c>
      <c r="G32" s="9" t="str">
        <f ca="1">VLOOKUP('pořadí-čas'!$A27,'Startovní listina'!$A$7:$G$301,6,0)</f>
        <v>B</v>
      </c>
      <c r="H32" s="9"/>
      <c r="I32" s="9"/>
      <c r="J32" s="13" t="str">
        <f ca="1">VLOOKUP('pořadí-čas'!$A27,'pořadí-čas'!$A:$I,6,0)</f>
        <v>18:01</v>
      </c>
      <c r="K32" s="13">
        <f ca="1">VLOOKUP('pořadí-čas'!$A27,'pořadí-čas'!$A:$I,7,0)</f>
        <v>0</v>
      </c>
    </row>
    <row r="33" spans="1:11">
      <c r="A33" s="9">
        <f ca="1">VLOOKUP('pořadí-čas'!$A28,'pořadí-čas'!$A:$I,2,0)</f>
        <v>27</v>
      </c>
      <c r="B33" s="10" t="str">
        <f ca="1">VLOOKUP('pořadí-čas'!$A28,'Startovní listina'!$A$7:$G$301,2,0)</f>
        <v>Dovičín</v>
      </c>
      <c r="C33" s="10" t="str">
        <f ca="1">VLOOKUP('pořadí-čas'!$A28,'Startovní listina'!$A$7:$G$301,3,0)</f>
        <v>Petr</v>
      </c>
      <c r="D33" s="13">
        <f ca="1">VLOOKUP('pořadí-čas'!$A28,'Startovní listina'!$A$7:$G$301,5,0)</f>
        <v>1979</v>
      </c>
      <c r="E33" s="40" t="str">
        <f ca="1">VLOOKUP('pořadí-čas'!$A28,'Startovní listina'!$A$7:$G$301,4,0)</f>
        <v>-</v>
      </c>
      <c r="F33" s="9">
        <f ca="1">VLOOKUP('pořadí-čas'!$A28,'Startovní listina'!$A$7:$G$301,1,0)</f>
        <v>43</v>
      </c>
      <c r="G33" s="9" t="str">
        <f ca="1">VLOOKUP('pořadí-čas'!$A28,'Startovní listina'!$A$7:$G$301,6,0)</f>
        <v>B</v>
      </c>
      <c r="H33" s="9"/>
      <c r="I33" s="9"/>
      <c r="J33" s="13" t="str">
        <f ca="1">VLOOKUP('pořadí-čas'!$A28,'pořadí-čas'!$A:$I,6,0)</f>
        <v>18:10</v>
      </c>
      <c r="K33" s="13">
        <f ca="1">VLOOKUP('pořadí-čas'!$A28,'pořadí-čas'!$A:$I,7,0)</f>
        <v>0</v>
      </c>
    </row>
    <row r="34" spans="1:11">
      <c r="A34" s="9">
        <f ca="1">VLOOKUP('pořadí-čas'!$A29,'pořadí-čas'!$A:$I,2,0)</f>
        <v>28</v>
      </c>
      <c r="B34" s="10" t="str">
        <f ca="1">VLOOKUP('pořadí-čas'!$A29,'Startovní listina'!$A$7:$G$301,2,0)</f>
        <v>Dovičín</v>
      </c>
      <c r="C34" s="10" t="str">
        <f ca="1">VLOOKUP('pořadí-čas'!$A29,'Startovní listina'!$A$7:$G$301,3,0)</f>
        <v>Michal</v>
      </c>
      <c r="D34" s="13">
        <f ca="1">VLOOKUP('pořadí-čas'!$A29,'Startovní listina'!$A$7:$G$301,5,0)</f>
        <v>1988</v>
      </c>
      <c r="E34" s="40" t="str">
        <f ca="1">VLOOKUP('pořadí-čas'!$A29,'Startovní listina'!$A$7:$G$301,4,0)</f>
        <v>Štefko running team</v>
      </c>
      <c r="F34" s="9">
        <f ca="1">VLOOKUP('pořadí-čas'!$A29,'Startovní listina'!$A$7:$G$301,1,0)</f>
        <v>42</v>
      </c>
      <c r="G34" s="9" t="str">
        <f ca="1">VLOOKUP('pořadí-čas'!$A29,'Startovní listina'!$A$7:$G$301,6,0)</f>
        <v>A</v>
      </c>
      <c r="H34" s="9"/>
      <c r="I34" s="9"/>
      <c r="J34" s="13" t="str">
        <f ca="1">VLOOKUP('pořadí-čas'!$A29,'pořadí-čas'!$A:$I,6,0)</f>
        <v>18:14</v>
      </c>
      <c r="K34" s="13">
        <f ca="1">VLOOKUP('pořadí-čas'!$A29,'pořadí-čas'!$A:$I,7,0)</f>
        <v>0</v>
      </c>
    </row>
    <row r="35" spans="1:11">
      <c r="A35" s="9">
        <f ca="1">VLOOKUP('pořadí-čas'!$A30,'pořadí-čas'!$A:$I,2,0)</f>
        <v>29</v>
      </c>
      <c r="B35" s="10" t="str">
        <f ca="1">VLOOKUP('pořadí-čas'!$A30,'Startovní listina'!$A$7:$G$301,2,0)</f>
        <v>Konývka</v>
      </c>
      <c r="C35" s="10" t="str">
        <f ca="1">VLOOKUP('pořadí-čas'!$A30,'Startovní listina'!$A$7:$G$301,3,0)</f>
        <v>Petr</v>
      </c>
      <c r="D35" s="13">
        <f ca="1">VLOOKUP('pořadí-čas'!$A30,'Startovní listina'!$A$7:$G$301,5,0)</f>
        <v>1984</v>
      </c>
      <c r="E35" s="40" t="str">
        <f ca="1">VLOOKUP('pořadí-čas'!$A30,'Startovní listina'!$A$7:$G$301,4,0)</f>
        <v>Kolín</v>
      </c>
      <c r="F35" s="9">
        <f ca="1">VLOOKUP('pořadí-čas'!$A30,'Startovní listina'!$A$7:$G$301,1,0)</f>
        <v>3</v>
      </c>
      <c r="G35" s="9" t="str">
        <f ca="1">VLOOKUP('pořadí-čas'!$A30,'Startovní listina'!$A$7:$G$301,6,0)</f>
        <v>A</v>
      </c>
      <c r="H35" s="9"/>
      <c r="I35" s="9"/>
      <c r="J35" s="13" t="str">
        <f ca="1">VLOOKUP('pořadí-čas'!$A30,'pořadí-čas'!$A:$I,6,0)</f>
        <v>18:17</v>
      </c>
      <c r="K35" s="13">
        <f ca="1">VLOOKUP('pořadí-čas'!$A30,'pořadí-čas'!$A:$I,7,0)</f>
        <v>0</v>
      </c>
    </row>
    <row r="36" spans="1:11">
      <c r="A36" s="9">
        <f ca="1">VLOOKUP('pořadí-čas'!$A31,'pořadí-čas'!$A:$I,2,0)</f>
        <v>30</v>
      </c>
      <c r="B36" s="10" t="str">
        <f ca="1">VLOOKUP('pořadí-čas'!$A31,'Startovní listina'!$A$7:$G$301,2,0)</f>
        <v>Pleskačová</v>
      </c>
      <c r="C36" s="10" t="str">
        <f ca="1">VLOOKUP('pořadí-čas'!$A31,'Startovní listina'!$A$7:$G$301,3,0)</f>
        <v>Natálie</v>
      </c>
      <c r="D36" s="13">
        <f ca="1">VLOOKUP('pořadí-čas'!$A31,'Startovní listina'!$A$7:$G$301,5,0)</f>
        <v>2003</v>
      </c>
      <c r="E36" s="40" t="str">
        <f ca="1">VLOOKUP('pořadí-čas'!$A31,'Startovní listina'!$A$7:$G$301,4,0)</f>
        <v>-</v>
      </c>
      <c r="F36" s="9">
        <f ca="1">VLOOKUP('pořadí-čas'!$A31,'Startovní listina'!$A$7:$G$301,1,0)</f>
        <v>29</v>
      </c>
      <c r="G36" s="9" t="str">
        <f ca="1">VLOOKUP('pořadí-čas'!$A31,'Startovní listina'!$A$7:$G$301,6,0)</f>
        <v>F</v>
      </c>
      <c r="H36" s="9"/>
      <c r="I36" s="9"/>
      <c r="J36" s="13" t="str">
        <f ca="1">VLOOKUP('pořadí-čas'!$A31,'pořadí-čas'!$A:$I,6,0)</f>
        <v>18:19</v>
      </c>
      <c r="K36" s="13">
        <f ca="1">VLOOKUP('pořadí-čas'!$A31,'pořadí-čas'!$A:$I,7,0)</f>
        <v>0</v>
      </c>
    </row>
    <row r="37" spans="1:11">
      <c r="A37" s="9">
        <f ca="1">VLOOKUP('pořadí-čas'!$A32,'pořadí-čas'!$A:$I,2,0)</f>
        <v>31</v>
      </c>
      <c r="B37" s="10" t="str">
        <f ca="1">VLOOKUP('pořadí-čas'!$A32,'Startovní listina'!$A$7:$G$301,2,0)</f>
        <v>Slavík</v>
      </c>
      <c r="C37" s="10" t="str">
        <f ca="1">VLOOKUP('pořadí-čas'!$A32,'Startovní listina'!$A$7:$G$301,3,0)</f>
        <v>Martin</v>
      </c>
      <c r="D37" s="13">
        <f ca="1">VLOOKUP('pořadí-čas'!$A32,'Startovní listina'!$A$7:$G$301,5,0)</f>
        <v>1990</v>
      </c>
      <c r="E37" s="40" t="str">
        <f ca="1">VLOOKUP('pořadí-čas'!$A32,'Startovní listina'!$A$7:$G$301,4,0)</f>
        <v>-</v>
      </c>
      <c r="F37" s="9">
        <f ca="1">VLOOKUP('pořadí-čas'!$A32,'Startovní listina'!$A$7:$G$301,1,0)</f>
        <v>30</v>
      </c>
      <c r="G37" s="9" t="str">
        <f ca="1">VLOOKUP('pořadí-čas'!$A32,'Startovní listina'!$A$7:$G$301,6,0)</f>
        <v>A</v>
      </c>
      <c r="H37" s="9"/>
      <c r="I37" s="9"/>
      <c r="J37" s="13" t="str">
        <f ca="1">VLOOKUP('pořadí-čas'!$A32,'pořadí-čas'!$A:$I,6,0)</f>
        <v>18:24</v>
      </c>
      <c r="K37" s="13">
        <f ca="1">VLOOKUP('pořadí-čas'!$A32,'pořadí-čas'!$A:$I,7,0)</f>
        <v>0</v>
      </c>
    </row>
    <row r="38" spans="1:11">
      <c r="A38" s="9">
        <f ca="1">VLOOKUP('pořadí-čas'!$A33,'pořadí-čas'!$A:$I,2,0)</f>
        <v>32</v>
      </c>
      <c r="B38" s="10" t="str">
        <f ca="1">VLOOKUP('pořadí-čas'!$A33,'Startovní listina'!$A$7:$G$301,2,0)</f>
        <v>Roubík</v>
      </c>
      <c r="C38" s="10" t="str">
        <f ca="1">VLOOKUP('pořadí-čas'!$A33,'Startovní listina'!$A$7:$G$301,3,0)</f>
        <v>František</v>
      </c>
      <c r="D38" s="13">
        <f ca="1">VLOOKUP('pořadí-čas'!$A33,'Startovní listina'!$A$7:$G$301,5,0)</f>
        <v>1956</v>
      </c>
      <c r="E38" s="40" t="str">
        <f ca="1">VLOOKUP('pořadí-čas'!$A33,'Startovní listina'!$A$7:$G$301,4,0)</f>
        <v>Čerčany</v>
      </c>
      <c r="F38" s="9">
        <f ca="1">VLOOKUP('pořadí-čas'!$A33,'Startovní listina'!$A$7:$G$301,1,0)</f>
        <v>13</v>
      </c>
      <c r="G38" s="9" t="str">
        <f ca="1">VLOOKUP('pořadí-čas'!$A33,'Startovní listina'!$A$7:$G$301,6,0)</f>
        <v>D</v>
      </c>
      <c r="H38" s="9"/>
      <c r="I38" s="9"/>
      <c r="J38" s="13" t="str">
        <f ca="1">VLOOKUP('pořadí-čas'!$A33,'pořadí-čas'!$A:$I,6,0)</f>
        <v>18:31</v>
      </c>
      <c r="K38" s="13">
        <f ca="1">VLOOKUP('pořadí-čas'!$A33,'pořadí-čas'!$A:$I,7,0)</f>
        <v>0</v>
      </c>
    </row>
    <row r="39" spans="1:11">
      <c r="A39" s="9">
        <f ca="1">VLOOKUP('pořadí-čas'!$A34,'pořadí-čas'!$A:$I,2,0)</f>
        <v>33</v>
      </c>
      <c r="B39" s="10" t="str">
        <f ca="1">VLOOKUP('pořadí-čas'!$A34,'Startovní listina'!$A$7:$G$301,2,0)</f>
        <v>Konývka</v>
      </c>
      <c r="C39" s="10" t="str">
        <f ca="1">VLOOKUP('pořadí-čas'!$A34,'Startovní listina'!$A$7:$G$301,3,0)</f>
        <v>Zdeněk</v>
      </c>
      <c r="D39" s="13">
        <f ca="1">VLOOKUP('pořadí-čas'!$A34,'Startovní listina'!$A$7:$G$301,5,0)</f>
        <v>1953</v>
      </c>
      <c r="E39" s="40" t="str">
        <f ca="1">VLOOKUP('pořadí-čas'!$A34,'Startovní listina'!$A$7:$G$301,4,0)</f>
        <v>Sokol Kolín</v>
      </c>
      <c r="F39" s="9">
        <f ca="1">VLOOKUP('pořadí-čas'!$A34,'Startovní listina'!$A$7:$G$301,1,0)</f>
        <v>2</v>
      </c>
      <c r="G39" s="9" t="str">
        <f ca="1">VLOOKUP('pořadí-čas'!$A34,'Startovní listina'!$A$7:$G$301,6,0)</f>
        <v>D</v>
      </c>
      <c r="H39" s="9"/>
      <c r="I39" s="9"/>
      <c r="J39" s="13" t="str">
        <f ca="1">VLOOKUP('pořadí-čas'!$A34,'pořadí-čas'!$A:$I,6,0)</f>
        <v>18:39</v>
      </c>
      <c r="K39" s="13">
        <f ca="1">VLOOKUP('pořadí-čas'!$A34,'pořadí-čas'!$A:$I,7,0)</f>
        <v>0</v>
      </c>
    </row>
    <row r="40" spans="1:11">
      <c r="A40" s="9">
        <f ca="1">VLOOKUP('pořadí-čas'!$A35,'pořadí-čas'!$A:$I,2,0)</f>
        <v>34</v>
      </c>
      <c r="B40" s="10" t="str">
        <f ca="1">VLOOKUP('pořadí-čas'!$A35,'Startovní listina'!$A$7:$G$301,2,0)</f>
        <v>Ledvina</v>
      </c>
      <c r="C40" s="10" t="str">
        <f ca="1">VLOOKUP('pořadí-čas'!$A35,'Startovní listina'!$A$7:$G$301,3,0)</f>
        <v>Petr</v>
      </c>
      <c r="D40" s="13" t="str">
        <f ca="1">VLOOKUP('pořadí-čas'!$A35,'Startovní listina'!$A$7:$G$301,5,0)</f>
        <v>1977</v>
      </c>
      <c r="E40" s="40" t="str">
        <f ca="1">VLOOKUP('pořadí-čas'!$A35,'Startovní listina'!$A$7:$G$301,4,0)</f>
        <v>GP Kolín</v>
      </c>
      <c r="F40" s="9">
        <f ca="1">VLOOKUP('pořadí-čas'!$A35,'Startovní listina'!$A$7:$G$301,1,0)</f>
        <v>72</v>
      </c>
      <c r="G40" s="9" t="str">
        <f ca="1">VLOOKUP('pořadí-čas'!$A35,'Startovní listina'!$A$7:$G$301,6,0)</f>
        <v>B</v>
      </c>
      <c r="H40" s="9"/>
      <c r="I40" s="9"/>
      <c r="J40" s="13" t="str">
        <f ca="1">VLOOKUP('pořadí-čas'!$A35,'pořadí-čas'!$A:$I,6,0)</f>
        <v>18:50</v>
      </c>
      <c r="K40" s="13">
        <f ca="1">VLOOKUP('pořadí-čas'!$A35,'pořadí-čas'!$A:$I,7,0)</f>
        <v>0</v>
      </c>
    </row>
    <row r="41" spans="1:11">
      <c r="A41" s="9">
        <f ca="1">VLOOKUP('pořadí-čas'!$A36,'pořadí-čas'!$A:$I,2,0)</f>
        <v>35</v>
      </c>
      <c r="B41" s="10" t="str">
        <f ca="1">VLOOKUP('pořadí-čas'!$A36,'Startovní listina'!$A$7:$G$301,2,0)</f>
        <v>Skalinová</v>
      </c>
      <c r="C41" s="10" t="str">
        <f ca="1">VLOOKUP('pořadí-čas'!$A36,'Startovní listina'!$A$7:$G$301,3,0)</f>
        <v>Kamila</v>
      </c>
      <c r="D41" s="13">
        <f ca="1">VLOOKUP('pořadí-čas'!$A36,'Startovní listina'!$A$7:$G$301,5,0)</f>
        <v>1974</v>
      </c>
      <c r="E41" s="40" t="str">
        <f ca="1">VLOOKUP('pořadí-čas'!$A36,'Startovní listina'!$A$7:$G$301,4,0)</f>
        <v>GP Kolín</v>
      </c>
      <c r="F41" s="9">
        <f ca="1">VLOOKUP('pořadí-čas'!$A36,'Startovní listina'!$A$7:$G$301,1,0)</f>
        <v>19</v>
      </c>
      <c r="G41" s="9" t="str">
        <f ca="1">VLOOKUP('pořadí-čas'!$A36,'Startovní listina'!$A$7:$G$301,6,0)</f>
        <v>H</v>
      </c>
      <c r="H41" s="9"/>
      <c r="I41" s="9"/>
      <c r="J41" s="13" t="str">
        <f ca="1">VLOOKUP('pořadí-čas'!$A36,'pořadí-čas'!$A:$I,6,0)</f>
        <v>18:52</v>
      </c>
      <c r="K41" s="13">
        <f ca="1">VLOOKUP('pořadí-čas'!$A36,'pořadí-čas'!$A:$I,7,0)</f>
        <v>0</v>
      </c>
    </row>
    <row r="42" spans="1:11">
      <c r="A42" s="9">
        <f ca="1">VLOOKUP('pořadí-čas'!$A37,'pořadí-čas'!$A:$I,2,0)</f>
        <v>36</v>
      </c>
      <c r="B42" s="10" t="str">
        <f ca="1">VLOOKUP('pořadí-čas'!$A37,'Startovní listina'!$A$7:$G$301,2,0)</f>
        <v>Kedelidze</v>
      </c>
      <c r="C42" s="10" t="str">
        <f ca="1">VLOOKUP('pořadí-čas'!$A37,'Startovní listina'!$A$7:$G$301,3,0)</f>
        <v>Vladimír</v>
      </c>
      <c r="D42" s="13" t="str">
        <f ca="1">VLOOKUP('pořadí-čas'!$A37,'Startovní listina'!$A$7:$G$301,5,0)</f>
        <v>1972</v>
      </c>
      <c r="E42" s="40" t="str">
        <f ca="1">VLOOKUP('pořadí-čas'!$A37,'Startovní listina'!$A$7:$G$301,4,0)</f>
        <v>-</v>
      </c>
      <c r="F42" s="9">
        <f ca="1">VLOOKUP('pořadí-čas'!$A37,'Startovní listina'!$A$7:$G$301,1,0)</f>
        <v>68</v>
      </c>
      <c r="G42" s="9" t="str">
        <f ca="1">VLOOKUP('pořadí-čas'!$A37,'Startovní listina'!$A$7:$G$301,6,0)</f>
        <v>B</v>
      </c>
      <c r="H42" s="9"/>
      <c r="I42" s="9"/>
      <c r="J42" s="13" t="str">
        <f ca="1">VLOOKUP('pořadí-čas'!$A37,'pořadí-čas'!$A:$I,6,0)</f>
        <v>19:00</v>
      </c>
      <c r="K42" s="13">
        <f ca="1">VLOOKUP('pořadí-čas'!$A37,'pořadí-čas'!$A:$I,7,0)</f>
        <v>0</v>
      </c>
    </row>
    <row r="43" spans="1:11">
      <c r="A43" s="9">
        <f ca="1">VLOOKUP('pořadí-čas'!$A38,'pořadí-čas'!$A:$I,2,0)</f>
        <v>37</v>
      </c>
      <c r="B43" s="10" t="str">
        <f ca="1">VLOOKUP('pořadí-čas'!$A38,'Startovní listina'!$A$7:$G$301,2,0)</f>
        <v xml:space="preserve">Jánošík </v>
      </c>
      <c r="C43" s="10" t="str">
        <f ca="1">VLOOKUP('pořadí-čas'!$A38,'Startovní listina'!$A$7:$G$301,3,0)</f>
        <v>Dominik</v>
      </c>
      <c r="D43" s="13">
        <f ca="1">VLOOKUP('pořadí-čas'!$A38,'Startovní listina'!$A$7:$G$301,5,0)</f>
        <v>2009</v>
      </c>
      <c r="E43" s="40" t="str">
        <f ca="1">VLOOKUP('pořadí-čas'!$A38,'Startovní listina'!$A$7:$G$301,4,0)</f>
        <v>Atletika Vlašim</v>
      </c>
      <c r="F43" s="9">
        <f ca="1">VLOOKUP('pořadí-čas'!$A38,'Startovní listina'!$A$7:$G$301,1,0)</f>
        <v>40</v>
      </c>
      <c r="G43" s="9" t="str">
        <f ca="1">VLOOKUP('pořadí-čas'!$A38,'Startovní listina'!$A$7:$G$301,6,0)</f>
        <v>A</v>
      </c>
      <c r="H43" s="9"/>
      <c r="I43" s="9"/>
      <c r="J43" s="13" t="str">
        <f ca="1">VLOOKUP('pořadí-čas'!$A38,'pořadí-čas'!$A:$I,6,0)</f>
        <v>19:02</v>
      </c>
      <c r="K43" s="13">
        <f ca="1">VLOOKUP('pořadí-čas'!$A38,'pořadí-čas'!$A:$I,7,0)</f>
        <v>0</v>
      </c>
    </row>
    <row r="44" spans="1:11">
      <c r="A44" s="9">
        <f ca="1">VLOOKUP('pořadí-čas'!$A39,'pořadí-čas'!$A:$I,2,0)</f>
        <v>38</v>
      </c>
      <c r="B44" s="10" t="str">
        <f ca="1">VLOOKUP('pořadí-čas'!$A39,'Startovní listina'!$A$7:$G$301,2,0)</f>
        <v>Chwistek</v>
      </c>
      <c r="C44" s="10" t="str">
        <f ca="1">VLOOKUP('pořadí-čas'!$A39,'Startovní listina'!$A$7:$G$301,3,0)</f>
        <v>Libor</v>
      </c>
      <c r="D44" s="13" t="str">
        <f ca="1">VLOOKUP('pořadí-čas'!$A39,'Startovní listina'!$A$7:$G$301,5,0)</f>
        <v>1965</v>
      </c>
      <c r="E44" s="40" t="str">
        <f ca="1">VLOOKUP('pořadí-čas'!$A39,'Startovní listina'!$A$7:$G$301,4,0)</f>
        <v>GP Kolín</v>
      </c>
      <c r="F44" s="9">
        <f ca="1">VLOOKUP('pořadí-čas'!$A39,'Startovní listina'!$A$7:$G$301,1,0)</f>
        <v>64</v>
      </c>
      <c r="G44" s="9" t="str">
        <f ca="1">VLOOKUP('pořadí-čas'!$A39,'Startovní listina'!$A$7:$G$301,6,0)</f>
        <v xml:space="preserve">C </v>
      </c>
      <c r="H44" s="9"/>
      <c r="I44" s="9"/>
      <c r="J44" s="13" t="str">
        <f ca="1">VLOOKUP('pořadí-čas'!$A39,'pořadí-čas'!$A:$I,6,0)</f>
        <v>19:09</v>
      </c>
      <c r="K44" s="13">
        <f ca="1">VLOOKUP('pořadí-čas'!$A39,'pořadí-čas'!$A:$I,7,0)</f>
        <v>0</v>
      </c>
    </row>
    <row r="45" spans="1:11">
      <c r="A45" s="9">
        <f ca="1">VLOOKUP('pořadí-čas'!$A40,'pořadí-čas'!$A:$I,2,0)</f>
        <v>39</v>
      </c>
      <c r="B45" s="10" t="str">
        <f ca="1">VLOOKUP('pořadí-čas'!$A40,'Startovní listina'!$A$7:$G$301,2,0)</f>
        <v>Zeman</v>
      </c>
      <c r="C45" s="10" t="str">
        <f ca="1">VLOOKUP('pořadí-čas'!$A40,'Startovní listina'!$A$7:$G$301,3,0)</f>
        <v>Vladimír</v>
      </c>
      <c r="D45" s="13" t="str">
        <f ca="1">VLOOKUP('pořadí-čas'!$A40,'Startovní listina'!$A$7:$G$301,5,0)</f>
        <v>1959</v>
      </c>
      <c r="E45" s="40" t="str">
        <f ca="1">VLOOKUP('pořadí-čas'!$A40,'Startovní listina'!$A$7:$G$301,4,0)</f>
        <v>Sokol Kolín</v>
      </c>
      <c r="F45" s="9">
        <f ca="1">VLOOKUP('pořadí-čas'!$A40,'Startovní listina'!$A$7:$G$301,1,0)</f>
        <v>51</v>
      </c>
      <c r="G45" s="9" t="str">
        <f ca="1">VLOOKUP('pořadí-čas'!$A40,'Startovní listina'!$A$7:$G$301,6,0)</f>
        <v>D</v>
      </c>
      <c r="H45" s="9"/>
      <c r="I45" s="9"/>
      <c r="J45" s="13" t="str">
        <f ca="1">VLOOKUP('pořadí-čas'!$A40,'pořadí-čas'!$A:$I,6,0)</f>
        <v>19:46</v>
      </c>
      <c r="K45" s="13">
        <f ca="1">VLOOKUP('pořadí-čas'!$A40,'pořadí-čas'!$A:$I,7,0)</f>
        <v>0</v>
      </c>
    </row>
    <row r="46" spans="1:11">
      <c r="A46" s="9">
        <f ca="1">VLOOKUP('pořadí-čas'!$A41,'pořadí-čas'!$A:$I,2,0)</f>
        <v>40</v>
      </c>
      <c r="B46" s="10" t="str">
        <f ca="1">VLOOKUP('pořadí-čas'!$A41,'Startovní listina'!$A$7:$G$301,2,0)</f>
        <v>Grume</v>
      </c>
      <c r="C46" s="10" t="str">
        <f ca="1">VLOOKUP('pořadí-čas'!$A41,'Startovní listina'!$A$7:$G$301,3,0)</f>
        <v>Tomáš</v>
      </c>
      <c r="D46" s="13" t="str">
        <f ca="1">VLOOKUP('pořadí-čas'!$A41,'Startovní listina'!$A$7:$G$301,5,0)</f>
        <v>2001</v>
      </c>
      <c r="E46" s="40" t="str">
        <f ca="1">VLOOKUP('pořadí-čas'!$A41,'Startovní listina'!$A$7:$G$301,4,0)</f>
        <v>TJ SOKOL Kolín</v>
      </c>
      <c r="F46" s="9">
        <f ca="1">VLOOKUP('pořadí-čas'!$A41,'Startovní listina'!$A$7:$G$301,1,0)</f>
        <v>62</v>
      </c>
      <c r="G46" s="9" t="str">
        <f ca="1">VLOOKUP('pořadí-čas'!$A41,'Startovní listina'!$A$7:$G$301,6,0)</f>
        <v>A</v>
      </c>
      <c r="H46" s="9"/>
      <c r="I46" s="9"/>
      <c r="J46" s="13" t="str">
        <f ca="1">VLOOKUP('pořadí-čas'!$A41,'pořadí-čas'!$A:$I,6,0)</f>
        <v>20:19</v>
      </c>
      <c r="K46" s="13">
        <f ca="1">VLOOKUP('pořadí-čas'!$A41,'pořadí-čas'!$A:$I,7,0)</f>
        <v>0</v>
      </c>
    </row>
    <row r="47" spans="1:11">
      <c r="A47" s="9">
        <f ca="1">VLOOKUP('pořadí-čas'!$A42,'pořadí-čas'!$A:$I,2,0)</f>
        <v>41</v>
      </c>
      <c r="B47" s="10" t="str">
        <f ca="1">VLOOKUP('pořadí-čas'!$A42,'Startovní listina'!$A$7:$G$301,2,0)</f>
        <v>Rybenská</v>
      </c>
      <c r="C47" s="10" t="str">
        <f ca="1">VLOOKUP('pořadí-čas'!$A42,'Startovní listina'!$A$7:$G$301,3,0)</f>
        <v>Jitka</v>
      </c>
      <c r="D47" s="13" t="str">
        <f ca="1">VLOOKUP('pořadí-čas'!$A42,'Startovní listina'!$A$7:$G$301,5,0)</f>
        <v>1975</v>
      </c>
      <c r="E47" s="40" t="str">
        <f ca="1">VLOOKUP('pořadí-čas'!$A42,'Startovní listina'!$A$7:$G$301,4,0)</f>
        <v>KRB Chrudim</v>
      </c>
      <c r="F47" s="9">
        <f ca="1">VLOOKUP('pořadí-čas'!$A42,'Startovní listina'!$A$7:$G$301,1,0)</f>
        <v>58</v>
      </c>
      <c r="G47" s="9" t="str">
        <f ca="1">VLOOKUP('pořadí-čas'!$A42,'Startovní listina'!$A$7:$G$301,6,0)</f>
        <v>H</v>
      </c>
      <c r="H47" s="9"/>
      <c r="I47" s="9"/>
      <c r="J47" s="13" t="str">
        <f ca="1">VLOOKUP('pořadí-čas'!$A42,'pořadí-čas'!$A:$I,6,0)</f>
        <v>20:21</v>
      </c>
      <c r="K47" s="13">
        <f ca="1">VLOOKUP('pořadí-čas'!$A42,'pořadí-čas'!$A:$I,7,0)</f>
        <v>0</v>
      </c>
    </row>
    <row r="48" spans="1:11">
      <c r="A48" s="9">
        <f ca="1">VLOOKUP('pořadí-čas'!$A43,'pořadí-čas'!$A:$I,2,0)</f>
        <v>42</v>
      </c>
      <c r="B48" s="10" t="str">
        <f ca="1">VLOOKUP('pořadí-čas'!$A43,'Startovní listina'!$A$7:$G$301,2,0)</f>
        <v>Rauvolfová</v>
      </c>
      <c r="C48" s="10" t="str">
        <f ca="1">VLOOKUP('pořadí-čas'!$A43,'Startovní listina'!$A$7:$G$301,3,0)</f>
        <v>Nicole</v>
      </c>
      <c r="D48" s="13">
        <f ca="1">VLOOKUP('pořadí-čas'!$A43,'Startovní listina'!$A$7:$G$301,5,0)</f>
        <v>1990</v>
      </c>
      <c r="E48" s="40" t="str">
        <f ca="1">VLOOKUP('pořadí-čas'!$A43,'Startovní listina'!$A$7:$G$301,4,0)</f>
        <v>GP Kolín</v>
      </c>
      <c r="F48" s="9">
        <f ca="1">VLOOKUP('pořadí-čas'!$A43,'Startovní listina'!$A$7:$G$301,1,0)</f>
        <v>25</v>
      </c>
      <c r="G48" s="9" t="str">
        <f ca="1">VLOOKUP('pořadí-čas'!$A43,'Startovní listina'!$A$7:$G$301,6,0)</f>
        <v>F</v>
      </c>
      <c r="H48" s="9"/>
      <c r="I48" s="9"/>
      <c r="J48" s="13" t="str">
        <f ca="1">VLOOKUP('pořadí-čas'!$A43,'pořadí-čas'!$A:$I,6,0)</f>
        <v>20:25</v>
      </c>
      <c r="K48" s="13">
        <f ca="1">VLOOKUP('pořadí-čas'!$A43,'pořadí-čas'!$A:$I,7,0)</f>
        <v>0</v>
      </c>
    </row>
    <row r="49" spans="1:11">
      <c r="A49" s="9">
        <f ca="1">VLOOKUP('pořadí-čas'!$A44,'pořadí-čas'!$A:$I,2,0)</f>
        <v>43</v>
      </c>
      <c r="B49" s="10" t="str">
        <f ca="1">VLOOKUP('pořadí-čas'!$A44,'Startovní listina'!$A$7:$G$301,2,0)</f>
        <v>Hrabánek</v>
      </c>
      <c r="C49" s="10" t="str">
        <f ca="1">VLOOKUP('pořadí-čas'!$A44,'Startovní listina'!$A$7:$G$301,3,0)</f>
        <v>Vojtěch</v>
      </c>
      <c r="D49" s="13">
        <f ca="1">VLOOKUP('pořadí-čas'!$A44,'Startovní listina'!$A$7:$G$301,5,0)</f>
        <v>1975</v>
      </c>
      <c r="E49" s="40" t="str">
        <f ca="1">VLOOKUP('pořadí-čas'!$A44,'Startovní listina'!$A$7:$G$301,4,0)</f>
        <v>Velký Osek</v>
      </c>
      <c r="F49" s="9">
        <f ca="1">VLOOKUP('pořadí-čas'!$A44,'Startovní listina'!$A$7:$G$301,1,0)</f>
        <v>47</v>
      </c>
      <c r="G49" s="9" t="str">
        <f ca="1">VLOOKUP('pořadí-čas'!$A44,'Startovní listina'!$A$7:$G$301,6,0)</f>
        <v>B</v>
      </c>
      <c r="H49" s="9"/>
      <c r="I49" s="9"/>
      <c r="J49" s="13" t="str">
        <f ca="1">VLOOKUP('pořadí-čas'!$A44,'pořadí-čas'!$A:$I,6,0)</f>
        <v>20:29</v>
      </c>
      <c r="K49" s="13">
        <f ca="1">VLOOKUP('pořadí-čas'!$A44,'pořadí-čas'!$A:$I,7,0)</f>
        <v>0</v>
      </c>
    </row>
    <row r="50" spans="1:11">
      <c r="A50" s="9">
        <f ca="1">VLOOKUP('pořadí-čas'!$A45,'pořadí-čas'!$A:$I,2,0)</f>
        <v>44</v>
      </c>
      <c r="B50" s="10" t="str">
        <f ca="1">VLOOKUP('pořadí-čas'!$A45,'Startovní listina'!$A$7:$G$301,2,0)</f>
        <v>Halámka</v>
      </c>
      <c r="C50" s="10" t="str">
        <f ca="1">VLOOKUP('pořadí-čas'!$A45,'Startovní listina'!$A$7:$G$301,3,0)</f>
        <v>Radek</v>
      </c>
      <c r="D50" s="13">
        <f ca="1">VLOOKUP('pořadí-čas'!$A45,'Startovní listina'!$A$7:$G$301,5,0)</f>
        <v>1978</v>
      </c>
      <c r="E50" s="40" t="str">
        <f ca="1">VLOOKUP('pořadí-čas'!$A45,'Startovní listina'!$A$7:$G$301,4,0)</f>
        <v>-</v>
      </c>
      <c r="F50" s="9">
        <f ca="1">VLOOKUP('pořadí-čas'!$A45,'Startovní listina'!$A$7:$G$301,1,0)</f>
        <v>16</v>
      </c>
      <c r="G50" s="9" t="str">
        <f ca="1">VLOOKUP('pořadí-čas'!$A45,'Startovní listina'!$A$7:$G$301,6,0)</f>
        <v>B</v>
      </c>
      <c r="H50" s="9"/>
      <c r="I50" s="9"/>
      <c r="J50" s="13" t="str">
        <f ca="1">VLOOKUP('pořadí-čas'!$A45,'pořadí-čas'!$A:$I,6,0)</f>
        <v>20:35</v>
      </c>
      <c r="K50" s="13">
        <f ca="1">VLOOKUP('pořadí-čas'!$A45,'pořadí-čas'!$A:$I,7,0)</f>
        <v>0</v>
      </c>
    </row>
    <row r="51" spans="1:11">
      <c r="A51" s="9">
        <f ca="1">VLOOKUP('pořadí-čas'!$A46,'pořadí-čas'!$A:$I,2,0)</f>
        <v>45</v>
      </c>
      <c r="B51" s="10" t="str">
        <f ca="1">VLOOKUP('pořadí-čas'!$A46,'Startovní listina'!$A$7:$G$301,2,0)</f>
        <v>Staněk</v>
      </c>
      <c r="C51" s="10" t="str">
        <f ca="1">VLOOKUP('pořadí-čas'!$A46,'Startovní listina'!$A$7:$G$301,3,0)</f>
        <v>Milan</v>
      </c>
      <c r="D51" s="13">
        <f ca="1">VLOOKUP('pořadí-čas'!$A46,'Startovní listina'!$A$7:$G$301,5,0)</f>
        <v>1966</v>
      </c>
      <c r="E51" s="40" t="str">
        <f ca="1">VLOOKUP('pořadí-čas'!$A46,'Startovní listina'!$A$7:$G$301,4,0)</f>
        <v>Kenast Pečky</v>
      </c>
      <c r="F51" s="9">
        <f ca="1">VLOOKUP('pořadí-čas'!$A46,'Startovní listina'!$A$7:$G$301,1,0)</f>
        <v>4</v>
      </c>
      <c r="G51" s="9" t="str">
        <f ca="1">VLOOKUP('pořadí-čas'!$A46,'Startovní listina'!$A$7:$G$301,6,0)</f>
        <v xml:space="preserve">C </v>
      </c>
      <c r="H51" s="9"/>
      <c r="I51" s="9"/>
      <c r="J51" s="13" t="str">
        <f ca="1">VLOOKUP('pořadí-čas'!$A46,'pořadí-čas'!$A:$I,6,0)</f>
        <v>20:46</v>
      </c>
      <c r="K51" s="13">
        <f ca="1">VLOOKUP('pořadí-čas'!$A46,'pořadí-čas'!$A:$I,7,0)</f>
        <v>0</v>
      </c>
    </row>
    <row r="52" spans="1:11">
      <c r="A52" s="9">
        <f ca="1">VLOOKUP('pořadí-čas'!$A47,'pořadí-čas'!$A:$I,2,0)</f>
        <v>46</v>
      </c>
      <c r="B52" s="10" t="str">
        <f ca="1">VLOOKUP('pořadí-čas'!$A47,'Startovní listina'!$A$7:$G$301,2,0)</f>
        <v>Bednář</v>
      </c>
      <c r="C52" s="10" t="str">
        <f ca="1">VLOOKUP('pořadí-čas'!$A47,'Startovní listina'!$A$7:$G$301,3,0)</f>
        <v>Josef</v>
      </c>
      <c r="D52" s="13" t="str">
        <f ca="1">VLOOKUP('pořadí-čas'!$A47,'Startovní listina'!$A$7:$G$301,5,0)</f>
        <v>1950</v>
      </c>
      <c r="E52" s="40" t="str">
        <f ca="1">VLOOKUP('pořadí-čas'!$A47,'Startovní listina'!$A$7:$G$301,4,0)</f>
        <v>Počaply</v>
      </c>
      <c r="F52" s="9">
        <f ca="1">VLOOKUP('pořadí-čas'!$A47,'Startovní listina'!$A$7:$G$301,1,0)</f>
        <v>52</v>
      </c>
      <c r="G52" s="9" t="str">
        <f ca="1">VLOOKUP('pořadí-čas'!$A47,'Startovní listina'!$A$7:$G$301,6,0)</f>
        <v>E</v>
      </c>
      <c r="H52" s="9"/>
      <c r="I52" s="9"/>
      <c r="J52" s="13" t="str">
        <f ca="1">VLOOKUP('pořadí-čas'!$A47,'pořadí-čas'!$A:$I,6,0)</f>
        <v>20:56</v>
      </c>
      <c r="K52" s="13">
        <f ca="1">VLOOKUP('pořadí-čas'!$A47,'pořadí-čas'!$A:$I,7,0)</f>
        <v>0</v>
      </c>
    </row>
    <row r="53" spans="1:11">
      <c r="A53" s="9">
        <f ca="1">VLOOKUP('pořadí-čas'!$A48,'pořadí-čas'!$A:$I,2,0)</f>
        <v>47</v>
      </c>
      <c r="B53" s="10" t="str">
        <f ca="1">VLOOKUP('pořadí-čas'!$A48,'Startovní listina'!$A$7:$G$301,2,0)</f>
        <v>Horáček</v>
      </c>
      <c r="C53" s="10" t="str">
        <f ca="1">VLOOKUP('pořadí-čas'!$A48,'Startovní listina'!$A$7:$G$301,3,0)</f>
        <v>Václav</v>
      </c>
      <c r="D53" s="13">
        <f ca="1">VLOOKUP('pořadí-čas'!$A48,'Startovní listina'!$A$7:$G$301,5,0)</f>
        <v>1963</v>
      </c>
      <c r="E53" s="40" t="str">
        <f ca="1">VLOOKUP('pořadí-čas'!$A48,'Startovní listina'!$A$7:$G$301,4,0)</f>
        <v>Sop Kolín</v>
      </c>
      <c r="F53" s="9">
        <f ca="1">VLOOKUP('pořadí-čas'!$A48,'Startovní listina'!$A$7:$G$301,1,0)</f>
        <v>18</v>
      </c>
      <c r="G53" s="9" t="str">
        <f ca="1">VLOOKUP('pořadí-čas'!$A48,'Startovní listina'!$A$7:$G$301,6,0)</f>
        <v xml:space="preserve">C </v>
      </c>
      <c r="H53" s="9"/>
      <c r="I53" s="9"/>
      <c r="J53" s="13" t="str">
        <f ca="1">VLOOKUP('pořadí-čas'!$A48,'pořadí-čas'!$A:$I,6,0)</f>
        <v>21:00</v>
      </c>
      <c r="K53" s="13">
        <f ca="1">VLOOKUP('pořadí-čas'!$A48,'pořadí-čas'!$A:$I,7,0)</f>
        <v>0</v>
      </c>
    </row>
    <row r="54" spans="1:11">
      <c r="A54" s="9">
        <f ca="1">VLOOKUP('pořadí-čas'!$A49,'pořadí-čas'!$A:$I,2,0)</f>
        <v>48</v>
      </c>
      <c r="B54" s="10" t="str">
        <f ca="1">VLOOKUP('pořadí-čas'!$A49,'Startovní listina'!$A$7:$G$301,2,0)</f>
        <v>Kučerová</v>
      </c>
      <c r="C54" s="10" t="str">
        <f ca="1">VLOOKUP('pořadí-čas'!$A49,'Startovní listina'!$A$7:$G$301,3,0)</f>
        <v>Eliška</v>
      </c>
      <c r="D54" s="13">
        <f ca="1">VLOOKUP('pořadí-čas'!$A49,'Startovní listina'!$A$7:$G$301,5,0)</f>
        <v>2001</v>
      </c>
      <c r="E54" s="40" t="str">
        <f ca="1">VLOOKUP('pořadí-čas'!$A49,'Startovní listina'!$A$7:$G$301,4,0)</f>
        <v>-</v>
      </c>
      <c r="F54" s="9">
        <f ca="1">VLOOKUP('pořadí-čas'!$A49,'Startovní listina'!$A$7:$G$301,1,0)</f>
        <v>21</v>
      </c>
      <c r="G54" s="9" t="str">
        <f ca="1">VLOOKUP('pořadí-čas'!$A49,'Startovní listina'!$A$7:$G$301,6,0)</f>
        <v>F</v>
      </c>
      <c r="H54" s="9"/>
      <c r="I54" s="9"/>
      <c r="J54" s="13" t="str">
        <f ca="1">VLOOKUP('pořadí-čas'!$A49,'pořadí-čas'!$A:$I,6,0)</f>
        <v>21:30</v>
      </c>
      <c r="K54" s="13">
        <f ca="1">VLOOKUP('pořadí-čas'!$A49,'pořadí-čas'!$A:$I,7,0)</f>
        <v>0</v>
      </c>
    </row>
    <row r="55" spans="1:11">
      <c r="A55" s="9">
        <f ca="1">VLOOKUP('pořadí-čas'!$A50,'pořadí-čas'!$A:$I,2,0)</f>
        <v>49</v>
      </c>
      <c r="B55" s="10" t="str">
        <f ca="1">VLOOKUP('pořadí-čas'!$A50,'Startovní listina'!$A$7:$G$301,2,0)</f>
        <v>Říha</v>
      </c>
      <c r="C55" s="10" t="str">
        <f ca="1">VLOOKUP('pořadí-čas'!$A50,'Startovní listina'!$A$7:$G$301,3,0)</f>
        <v>Miroslav</v>
      </c>
      <c r="D55" s="13" t="str">
        <f ca="1">VLOOKUP('pořadí-čas'!$A50,'Startovní listina'!$A$7:$G$301,5,0)</f>
        <v>1945</v>
      </c>
      <c r="E55" s="40" t="str">
        <f ca="1">VLOOKUP('pořadí-čas'!$A50,'Startovní listina'!$A$7:$G$301,4,0)</f>
        <v>Sokol Sadská</v>
      </c>
      <c r="F55" s="9">
        <f ca="1">VLOOKUP('pořadí-čas'!$A50,'Startovní listina'!$A$7:$G$301,1,0)</f>
        <v>54</v>
      </c>
      <c r="G55" s="9" t="str">
        <f ca="1">VLOOKUP('pořadí-čas'!$A50,'Startovní listina'!$A$7:$G$301,6,0)</f>
        <v>E</v>
      </c>
      <c r="H55" s="9"/>
      <c r="I55" s="9"/>
      <c r="J55" s="13" t="str">
        <f ca="1">VLOOKUP('pořadí-čas'!$A50,'pořadí-čas'!$A:$I,6,0)</f>
        <v>21:32</v>
      </c>
      <c r="K55" s="13">
        <f ca="1">VLOOKUP('pořadí-čas'!$A50,'pořadí-čas'!$A:$I,7,0)</f>
        <v>0</v>
      </c>
    </row>
    <row r="56" spans="1:11">
      <c r="A56" s="9">
        <f ca="1">VLOOKUP('pořadí-čas'!$A51,'pořadí-čas'!$A:$I,2,0)</f>
        <v>50</v>
      </c>
      <c r="B56" s="10" t="str">
        <f ca="1">VLOOKUP('pořadí-čas'!$A51,'Startovní listina'!$A$7:$G$301,2,0)</f>
        <v>Grumlová</v>
      </c>
      <c r="C56" s="10" t="str">
        <f ca="1">VLOOKUP('pořadí-čas'!$A51,'Startovní listina'!$A$7:$G$301,3,0)</f>
        <v>Ivana</v>
      </c>
      <c r="D56" s="13">
        <f ca="1">VLOOKUP('pořadí-čas'!$A51,'Startovní listina'!$A$7:$G$301,5,0)</f>
        <v>1971</v>
      </c>
      <c r="E56" s="40" t="str">
        <f ca="1">VLOOKUP('pořadí-čas'!$A51,'Startovní listina'!$A$7:$G$301,4,0)</f>
        <v>Kolín</v>
      </c>
      <c r="F56" s="9">
        <f ca="1">VLOOKUP('pořadí-čas'!$A51,'Startovní listina'!$A$7:$G$301,1,0)</f>
        <v>8</v>
      </c>
      <c r="G56" s="9" t="str">
        <f ca="1">VLOOKUP('pořadí-čas'!$A51,'Startovní listina'!$A$7:$G$301,6,0)</f>
        <v>H</v>
      </c>
      <c r="H56" s="9"/>
      <c r="I56" s="9"/>
      <c r="J56" s="13" t="str">
        <f ca="1">VLOOKUP('pořadí-čas'!$A51,'pořadí-čas'!$A:$I,6,0)</f>
        <v>21:37</v>
      </c>
      <c r="K56" s="13">
        <f ca="1">VLOOKUP('pořadí-čas'!$A51,'pořadí-čas'!$A:$I,7,0)</f>
        <v>0</v>
      </c>
    </row>
    <row r="57" spans="1:11">
      <c r="A57" s="9">
        <f ca="1">VLOOKUP('pořadí-čas'!$A52,'pořadí-čas'!$A:$I,2,0)</f>
        <v>51</v>
      </c>
      <c r="B57" s="10" t="str">
        <f ca="1">VLOOKUP('pořadí-čas'!$A52,'Startovní listina'!$A$7:$G$301,2,0)</f>
        <v>Kaňkovský</v>
      </c>
      <c r="C57" s="10" t="str">
        <f ca="1">VLOOKUP('pořadí-čas'!$A52,'Startovní listina'!$A$7:$G$301,3,0)</f>
        <v>Martin</v>
      </c>
      <c r="D57" s="13" t="str">
        <f ca="1">VLOOKUP('pořadí-čas'!$A52,'Startovní listina'!$A$7:$G$301,5,0)</f>
        <v>1972</v>
      </c>
      <c r="E57" s="40" t="str">
        <f ca="1">VLOOKUP('pořadí-čas'!$A52,'Startovní listina'!$A$7:$G$301,4,0)</f>
        <v>Sokol Kolín</v>
      </c>
      <c r="F57" s="9">
        <f ca="1">VLOOKUP('pořadí-čas'!$A52,'Startovní listina'!$A$7:$G$301,1,0)</f>
        <v>49</v>
      </c>
      <c r="G57" s="9" t="str">
        <f ca="1">VLOOKUP('pořadí-čas'!$A52,'Startovní listina'!$A$7:$G$301,6,0)</f>
        <v>B</v>
      </c>
      <c r="H57" s="9"/>
      <c r="I57" s="9"/>
      <c r="J57" s="13" t="str">
        <f ca="1">VLOOKUP('pořadí-čas'!$A52,'pořadí-čas'!$A:$I,6,0)</f>
        <v>22:23</v>
      </c>
      <c r="K57" s="13">
        <f ca="1">VLOOKUP('pořadí-čas'!$A52,'pořadí-čas'!$A:$I,7,0)</f>
        <v>0</v>
      </c>
    </row>
    <row r="58" spans="1:11">
      <c r="A58" s="9">
        <f ca="1">VLOOKUP('pořadí-čas'!$A53,'pořadí-čas'!$A:$I,2,0)</f>
        <v>52</v>
      </c>
      <c r="B58" s="10" t="str">
        <f ca="1">VLOOKUP('pořadí-čas'!$A53,'Startovní listina'!$A$7:$G$301,2,0)</f>
        <v>Strejčková</v>
      </c>
      <c r="C58" s="10" t="str">
        <f ca="1">VLOOKUP('pořadí-čas'!$A53,'Startovní listina'!$A$7:$G$301,3,0)</f>
        <v>Zuzana</v>
      </c>
      <c r="D58" s="13" t="str">
        <f ca="1">VLOOKUP('pořadí-čas'!$A53,'Startovní listina'!$A$7:$G$301,5,0)</f>
        <v>1962</v>
      </c>
      <c r="E58" s="40" t="str">
        <f ca="1">VLOOKUP('pořadí-čas'!$A53,'Startovní listina'!$A$7:$G$301,4,0)</f>
        <v>Test-running team</v>
      </c>
      <c r="F58" s="9">
        <f ca="1">VLOOKUP('pořadí-čas'!$A53,'Startovní listina'!$A$7:$G$301,1,0)</f>
        <v>71</v>
      </c>
      <c r="G58" s="9" t="str">
        <f ca="1">VLOOKUP('pořadí-čas'!$A53,'Startovní listina'!$A$7:$G$301,6,0)</f>
        <v>CH</v>
      </c>
      <c r="H58" s="9"/>
      <c r="I58" s="9"/>
      <c r="J58" s="13" t="str">
        <f ca="1">VLOOKUP('pořadí-čas'!$A53,'pořadí-čas'!$A:$I,6,0)</f>
        <v>22:43</v>
      </c>
      <c r="K58" s="13">
        <f ca="1">VLOOKUP('pořadí-čas'!$A53,'pořadí-čas'!$A:$I,7,0)</f>
        <v>0</v>
      </c>
    </row>
    <row r="59" spans="1:11">
      <c r="A59" s="9">
        <f ca="1">VLOOKUP('pořadí-čas'!$A54,'pořadí-čas'!$A:$I,2,0)</f>
        <v>53</v>
      </c>
      <c r="B59" s="10" t="str">
        <f ca="1">VLOOKUP('pořadí-čas'!$A54,'Startovní listina'!$A$7:$G$301,2,0)</f>
        <v>Buřičová</v>
      </c>
      <c r="C59" s="10" t="str">
        <f ca="1">VLOOKUP('pořadí-čas'!$A54,'Startovní listina'!$A$7:$G$301,3,0)</f>
        <v>Marcela</v>
      </c>
      <c r="D59" s="13">
        <f ca="1">VLOOKUP('pořadí-čas'!$A54,'Startovní listina'!$A$7:$G$301,5,0)</f>
        <v>1972</v>
      </c>
      <c r="E59" s="40" t="str">
        <f ca="1">VLOOKUP('pořadí-čas'!$A54,'Startovní listina'!$A$7:$G$301,4,0)</f>
        <v>GP Kolín</v>
      </c>
      <c r="F59" s="9">
        <f ca="1">VLOOKUP('pořadí-čas'!$A54,'Startovní listina'!$A$7:$G$301,1,0)</f>
        <v>1</v>
      </c>
      <c r="G59" s="9" t="str">
        <f ca="1">VLOOKUP('pořadí-čas'!$A54,'Startovní listina'!$A$7:$G$301,6,0)</f>
        <v>CH</v>
      </c>
      <c r="H59" s="9"/>
      <c r="I59" s="9"/>
      <c r="J59" s="13" t="str">
        <f ca="1">VLOOKUP('pořadí-čas'!$A54,'pořadí-čas'!$A:$I,6,0)</f>
        <v>23:01</v>
      </c>
      <c r="K59" s="13">
        <f ca="1">VLOOKUP('pořadí-čas'!$A54,'pořadí-čas'!$A:$I,7,0)</f>
        <v>0</v>
      </c>
    </row>
    <row r="60" spans="1:11">
      <c r="A60" s="9">
        <f ca="1">VLOOKUP('pořadí-čas'!$A55,'pořadí-čas'!$A:$I,2,0)</f>
        <v>54</v>
      </c>
      <c r="B60" s="10" t="str">
        <f ca="1">VLOOKUP('pořadí-čas'!$A55,'Startovní listina'!$A$7:$G$301,2,0)</f>
        <v>Víteček</v>
      </c>
      <c r="C60" s="10" t="str">
        <f ca="1">VLOOKUP('pořadí-čas'!$A55,'Startovní listina'!$A$7:$G$301,3,0)</f>
        <v>Jiří</v>
      </c>
      <c r="D60" s="13">
        <f ca="1">VLOOKUP('pořadí-čas'!$A55,'Startovní listina'!$A$7:$G$301,5,0)</f>
        <v>1983</v>
      </c>
      <c r="E60" s="40" t="str">
        <f ca="1">VLOOKUP('pořadí-čas'!$A55,'Startovní listina'!$A$7:$G$301,4,0)</f>
        <v>HBS</v>
      </c>
      <c r="F60" s="9">
        <f ca="1">VLOOKUP('pořadí-čas'!$A55,'Startovní listina'!$A$7:$G$301,1,0)</f>
        <v>27</v>
      </c>
      <c r="G60" s="9" t="str">
        <f ca="1">VLOOKUP('pořadí-čas'!$A55,'Startovní listina'!$A$7:$G$301,6,0)</f>
        <v>A</v>
      </c>
      <c r="H60" s="9"/>
      <c r="I60" s="9"/>
      <c r="J60" s="13" t="str">
        <f ca="1">VLOOKUP('pořadí-čas'!$A55,'pořadí-čas'!$A:$I,6,0)</f>
        <v>23:24</v>
      </c>
      <c r="K60" s="13">
        <f ca="1">VLOOKUP('pořadí-čas'!$A55,'pořadí-čas'!$A:$I,7,0)</f>
        <v>0</v>
      </c>
    </row>
    <row r="61" spans="1:11">
      <c r="A61" s="9">
        <f ca="1">VLOOKUP('pořadí-čas'!$A56,'pořadí-čas'!$A:$I,2,0)</f>
        <v>55</v>
      </c>
      <c r="B61" s="10" t="str">
        <f ca="1">VLOOKUP('pořadí-čas'!$A56,'Startovní listina'!$A$7:$G$301,2,0)</f>
        <v>Jarošová</v>
      </c>
      <c r="C61" s="10" t="str">
        <f ca="1">VLOOKUP('pořadí-čas'!$A56,'Startovní listina'!$A$7:$G$301,3,0)</f>
        <v>Martina</v>
      </c>
      <c r="D61" s="13" t="str">
        <f ca="1">VLOOKUP('pořadí-čas'!$A56,'Startovní listina'!$A$7:$G$301,5,0)</f>
        <v>1975</v>
      </c>
      <c r="E61" s="40" t="str">
        <f ca="1">VLOOKUP('pořadí-čas'!$A56,'Startovní listina'!$A$7:$G$301,4,0)</f>
        <v>GP Kolín</v>
      </c>
      <c r="F61" s="9">
        <f ca="1">VLOOKUP('pořadí-čas'!$A56,'Startovní listina'!$A$7:$G$301,1,0)</f>
        <v>59</v>
      </c>
      <c r="G61" s="9" t="str">
        <f ca="1">VLOOKUP('pořadí-čas'!$A56,'Startovní listina'!$A$7:$G$301,6,0)</f>
        <v>H</v>
      </c>
      <c r="H61" s="9"/>
      <c r="I61" s="9"/>
      <c r="J61" s="13" t="str">
        <f ca="1">VLOOKUP('pořadí-čas'!$A56,'pořadí-čas'!$A:$I,6,0)</f>
        <v>23:46</v>
      </c>
      <c r="K61" s="13">
        <f ca="1">VLOOKUP('pořadí-čas'!$A56,'pořadí-čas'!$A:$I,7,0)</f>
        <v>0</v>
      </c>
    </row>
    <row r="62" spans="1:11">
      <c r="A62" s="9">
        <f ca="1">VLOOKUP('pořadí-čas'!$A57,'pořadí-čas'!$A:$I,2,0)</f>
        <v>56</v>
      </c>
      <c r="B62" s="10" t="str">
        <f ca="1">VLOOKUP('pořadí-čas'!$A57,'Startovní listina'!$A$7:$G$301,2,0)</f>
        <v>Krupička</v>
      </c>
      <c r="C62" s="10" t="str">
        <f ca="1">VLOOKUP('pořadí-čas'!$A57,'Startovní listina'!$A$7:$G$301,3,0)</f>
        <v>Pavel</v>
      </c>
      <c r="D62" s="13">
        <f ca="1">VLOOKUP('pořadí-čas'!$A57,'Startovní listina'!$A$7:$G$301,5,0)</f>
        <v>1980</v>
      </c>
      <c r="E62" s="40" t="str">
        <f ca="1">VLOOKUP('pořadí-čas'!$A57,'Startovní listina'!$A$7:$G$301,4,0)</f>
        <v>-</v>
      </c>
      <c r="F62" s="9">
        <f ca="1">VLOOKUP('pořadí-čas'!$A57,'Startovní listina'!$A$7:$G$301,1,0)</f>
        <v>41</v>
      </c>
      <c r="G62" s="9" t="str">
        <f ca="1">VLOOKUP('pořadí-čas'!$A57,'Startovní listina'!$A$7:$G$301,6,0)</f>
        <v>B</v>
      </c>
      <c r="H62" s="9"/>
      <c r="I62" s="9"/>
      <c r="J62" s="13" t="str">
        <f ca="1">VLOOKUP('pořadí-čas'!$A57,'pořadí-čas'!$A:$I,6,0)</f>
        <v>23:52</v>
      </c>
      <c r="K62" s="13">
        <f ca="1">VLOOKUP('pořadí-čas'!$A57,'pořadí-čas'!$A:$I,7,0)</f>
        <v>0</v>
      </c>
    </row>
    <row r="63" spans="1:11">
      <c r="A63" s="9">
        <f ca="1">VLOOKUP('pořadí-čas'!$A58,'pořadí-čas'!$A:$I,2,0)</f>
        <v>57</v>
      </c>
      <c r="B63" s="10" t="str">
        <f ca="1">VLOOKUP('pořadí-čas'!$A58,'Startovní listina'!$A$7:$G$301,2,0)</f>
        <v>Matějková</v>
      </c>
      <c r="C63" s="10" t="str">
        <f ca="1">VLOOKUP('pořadí-čas'!$A58,'Startovní listina'!$A$7:$G$301,3,0)</f>
        <v>Šárka</v>
      </c>
      <c r="D63" s="13">
        <f ca="1">VLOOKUP('pořadí-čas'!$A58,'Startovní listina'!$A$7:$G$301,5,0)</f>
        <v>1980</v>
      </c>
      <c r="E63" s="40" t="str">
        <f ca="1">VLOOKUP('pořadí-čas'!$A58,'Startovní listina'!$A$7:$G$301,4,0)</f>
        <v>-</v>
      </c>
      <c r="F63" s="9">
        <f ca="1">VLOOKUP('pořadí-čas'!$A58,'Startovní listina'!$A$7:$G$301,1,0)</f>
        <v>36</v>
      </c>
      <c r="G63" s="9" t="str">
        <f ca="1">VLOOKUP('pořadí-čas'!$A58,'Startovní listina'!$A$7:$G$301,6,0)</f>
        <v>G</v>
      </c>
      <c r="H63" s="9"/>
      <c r="I63" s="9"/>
      <c r="J63" s="13" t="str">
        <f ca="1">VLOOKUP('pořadí-čas'!$A58,'pořadí-čas'!$A:$I,6,0)</f>
        <v>24:13</v>
      </c>
      <c r="K63" s="13">
        <f ca="1">VLOOKUP('pořadí-čas'!$A58,'pořadí-čas'!$A:$I,7,0)</f>
        <v>0</v>
      </c>
    </row>
    <row r="64" spans="1:11">
      <c r="A64" s="9">
        <f ca="1">VLOOKUP('pořadí-čas'!$A59,'pořadí-čas'!$A:$I,2,0)</f>
        <v>58</v>
      </c>
      <c r="B64" s="10" t="str">
        <f ca="1">VLOOKUP('pořadí-čas'!$A59,'Startovní listina'!$A$7:$G$301,2,0)</f>
        <v>Soukupová</v>
      </c>
      <c r="C64" s="10" t="str">
        <f ca="1">VLOOKUP('pořadí-čas'!$A59,'Startovní listina'!$A$7:$G$301,3,0)</f>
        <v>Veronika</v>
      </c>
      <c r="D64" s="13">
        <f ca="1">VLOOKUP('pořadí-čas'!$A59,'Startovní listina'!$A$7:$G$301,5,0)</f>
        <v>1980</v>
      </c>
      <c r="E64" s="40" t="str">
        <f ca="1">VLOOKUP('pořadí-čas'!$A59,'Startovní listina'!$A$7:$G$301,4,0)</f>
        <v>-</v>
      </c>
      <c r="F64" s="9">
        <f ca="1">VLOOKUP('pořadí-čas'!$A59,'Startovní listina'!$A$7:$G$301,1,0)</f>
        <v>37</v>
      </c>
      <c r="G64" s="9" t="str">
        <f ca="1">VLOOKUP('pořadí-čas'!$A59,'Startovní listina'!$A$7:$G$301,6,0)</f>
        <v>G</v>
      </c>
      <c r="H64" s="9"/>
      <c r="I64" s="9"/>
      <c r="J64" s="13" t="str">
        <f ca="1">VLOOKUP('pořadí-čas'!$A59,'pořadí-čas'!$A:$I,6,0)</f>
        <v>24:13</v>
      </c>
      <c r="K64" s="13">
        <f ca="1">VLOOKUP('pořadí-čas'!$A59,'pořadí-čas'!$A:$I,7,0)</f>
        <v>0</v>
      </c>
    </row>
    <row r="65" spans="1:11">
      <c r="A65" s="9">
        <f ca="1">VLOOKUP('pořadí-čas'!$A60,'pořadí-čas'!$A:$I,2,0)</f>
        <v>59</v>
      </c>
      <c r="B65" s="10" t="str">
        <f ca="1">VLOOKUP('pořadí-čas'!$A60,'Startovní listina'!$A$7:$G$301,2,0)</f>
        <v>Ledvinová</v>
      </c>
      <c r="C65" s="10" t="str">
        <f ca="1">VLOOKUP('pořadí-čas'!$A60,'Startovní listina'!$A$7:$G$301,3,0)</f>
        <v>Kateřina</v>
      </c>
      <c r="D65" s="13" t="str">
        <f ca="1">VLOOKUP('pořadí-čas'!$A60,'Startovní listina'!$A$7:$G$301,5,0)</f>
        <v>1978</v>
      </c>
      <c r="E65" s="40" t="str">
        <f ca="1">VLOOKUP('pořadí-čas'!$A60,'Startovní listina'!$A$7:$G$301,4,0)</f>
        <v>GP Kolín</v>
      </c>
      <c r="F65" s="9">
        <f ca="1">VLOOKUP('pořadí-čas'!$A60,'Startovní listina'!$A$7:$G$301,1,0)</f>
        <v>73</v>
      </c>
      <c r="G65" s="9" t="str">
        <f ca="1">VLOOKUP('pořadí-čas'!$A60,'Startovní listina'!$A$7:$G$301,6,0)</f>
        <v>G</v>
      </c>
      <c r="H65" s="9"/>
      <c r="I65" s="9"/>
      <c r="J65" s="13" t="str">
        <f ca="1">VLOOKUP('pořadí-čas'!$A60,'pořadí-čas'!$A:$I,6,0)</f>
        <v>24:24</v>
      </c>
      <c r="K65" s="13">
        <f ca="1">VLOOKUP('pořadí-čas'!$A60,'pořadí-čas'!$A:$I,7,0)</f>
        <v>0</v>
      </c>
    </row>
    <row r="66" spans="1:11" ht="21.75" customHeight="1">
      <c r="A66" s="9">
        <f ca="1">VLOOKUP('pořadí-čas'!$A61,'pořadí-čas'!$A:$I,2,0)</f>
        <v>60</v>
      </c>
      <c r="B66" s="10" t="str">
        <f ca="1">VLOOKUP('pořadí-čas'!$A61,'Startovní listina'!$A$7:$G$301,2,0)</f>
        <v>Miler</v>
      </c>
      <c r="C66" s="10" t="str">
        <f ca="1">VLOOKUP('pořadí-čas'!$A61,'Startovní listina'!$A$7:$G$301,3,0)</f>
        <v>Václav</v>
      </c>
      <c r="D66" s="13" t="str">
        <f ca="1">VLOOKUP('pořadí-čas'!$A61,'Startovní listina'!$A$7:$G$301,5,0)</f>
        <v>1962</v>
      </c>
      <c r="E66" s="40" t="str">
        <f ca="1">VLOOKUP('pořadí-čas'!$A61,'Startovní listina'!$A$7:$G$301,4,0)</f>
        <v>TJ SOKOL Kolín – atletika</v>
      </c>
      <c r="F66" s="9">
        <f ca="1">VLOOKUP('pořadí-čas'!$A61,'Startovní listina'!$A$7:$G$301,1,0)</f>
        <v>70</v>
      </c>
      <c r="G66" s="9" t="str">
        <f ca="1">VLOOKUP('pořadí-čas'!$A61,'Startovní listina'!$A$7:$G$301,6,0)</f>
        <v xml:space="preserve">C </v>
      </c>
      <c r="H66" s="9"/>
      <c r="I66" s="9"/>
      <c r="J66" s="13" t="str">
        <f ca="1">VLOOKUP('pořadí-čas'!$A61,'pořadí-čas'!$A:$I,6,0)</f>
        <v>24:49</v>
      </c>
      <c r="K66" s="13">
        <f ca="1">VLOOKUP('pořadí-čas'!$A61,'pořadí-čas'!$A:$I,7,0)</f>
        <v>0</v>
      </c>
    </row>
    <row r="67" spans="1:11">
      <c r="A67" s="9">
        <f ca="1">VLOOKUP('pořadí-čas'!$A62,'pořadí-čas'!$A:$I,2,0)</f>
        <v>61</v>
      </c>
      <c r="B67" s="10" t="str">
        <f ca="1">VLOOKUP('pořadí-čas'!$A62,'Startovní listina'!$A$7:$G$301,2,0)</f>
        <v>Mňuková</v>
      </c>
      <c r="C67" s="10" t="str">
        <f ca="1">VLOOKUP('pořadí-čas'!$A62,'Startovní listina'!$A$7:$G$301,3,0)</f>
        <v>Veronika</v>
      </c>
      <c r="D67" s="13" t="str">
        <f ca="1">VLOOKUP('pořadí-čas'!$A62,'Startovní listina'!$A$7:$G$301,5,0)</f>
        <v>1986</v>
      </c>
      <c r="E67" s="40" t="str">
        <f ca="1">VLOOKUP('pořadí-čas'!$A62,'Startovní listina'!$A$7:$G$301,4,0)</f>
        <v>-</v>
      </c>
      <c r="F67" s="9">
        <f ca="1">VLOOKUP('pořadí-čas'!$A62,'Startovní listina'!$A$7:$G$301,1,0)</f>
        <v>67</v>
      </c>
      <c r="G67" s="9" t="str">
        <f ca="1">VLOOKUP('pořadí-čas'!$A62,'Startovní listina'!$A$7:$G$301,6,0)</f>
        <v>G</v>
      </c>
      <c r="H67" s="9"/>
      <c r="I67" s="9"/>
      <c r="J67" s="13" t="str">
        <f ca="1">VLOOKUP('pořadí-čas'!$A62,'pořadí-čas'!$A:$I,6,0)</f>
        <v>25:01</v>
      </c>
      <c r="K67" s="13">
        <f ca="1">VLOOKUP('pořadí-čas'!$A62,'pořadí-čas'!$A:$I,7,0)</f>
        <v>0</v>
      </c>
    </row>
    <row r="68" spans="1:11" ht="27">
      <c r="A68" s="9">
        <f ca="1">VLOOKUP('pořadí-čas'!$A63,'pořadí-čas'!$A:$I,2,0)</f>
        <v>62</v>
      </c>
      <c r="B68" s="10" t="str">
        <f ca="1">VLOOKUP('pořadí-čas'!$A63,'Startovní listina'!$A$7:$G$301,2,0)</f>
        <v>Krejčík</v>
      </c>
      <c r="C68" s="10" t="str">
        <f ca="1">VLOOKUP('pořadí-čas'!$A63,'Startovní listina'!$A$7:$G$301,3,0)</f>
        <v>Tomáš</v>
      </c>
      <c r="D68" s="13" t="str">
        <f ca="1">VLOOKUP('pořadí-čas'!$A63,'Startovní listina'!$A$7:$G$301,5,0)</f>
        <v>1991</v>
      </c>
      <c r="E68" s="40" t="str">
        <f ca="1">VLOOKUP('pořadí-čas'!$A63,'Startovní listina'!$A$7:$G$301,4,0)</f>
        <v>Olympia Spartan Training K.Hora</v>
      </c>
      <c r="F68" s="9">
        <f ca="1">VLOOKUP('pořadí-čas'!$A63,'Startovní listina'!$A$7:$G$301,1,0)</f>
        <v>66</v>
      </c>
      <c r="G68" s="9" t="str">
        <f ca="1">VLOOKUP('pořadí-čas'!$A63,'Startovní listina'!$A$7:$G$301,6,0)</f>
        <v>A</v>
      </c>
      <c r="H68" s="9"/>
      <c r="I68" s="9"/>
      <c r="J68" s="13" t="str">
        <f ca="1">VLOOKUP('pořadí-čas'!$A63,'pořadí-čas'!$A:$I,6,0)</f>
        <v>25:01</v>
      </c>
      <c r="K68" s="13">
        <f ca="1">VLOOKUP('pořadí-čas'!$A63,'pořadí-čas'!$A:$I,7,0)</f>
        <v>0</v>
      </c>
    </row>
    <row r="69" spans="1:11">
      <c r="A69" s="9">
        <f ca="1">VLOOKUP('pořadí-čas'!$A64,'pořadí-čas'!$A:$I,2,0)</f>
        <v>63</v>
      </c>
      <c r="B69" s="10" t="str">
        <f ca="1">VLOOKUP('pořadí-čas'!$A64,'Startovní listina'!$A$7:$G$301,2,0)</f>
        <v>Strnad</v>
      </c>
      <c r="C69" s="10" t="str">
        <f ca="1">VLOOKUP('pořadí-čas'!$A64,'Startovní listina'!$A$7:$G$301,3,0)</f>
        <v>Bohumil</v>
      </c>
      <c r="D69" s="13">
        <f ca="1">VLOOKUP('pořadí-čas'!$A64,'Startovní listina'!$A$7:$G$301,5,0)</f>
        <v>1943</v>
      </c>
      <c r="E69" s="40" t="str">
        <f ca="1">VLOOKUP('pořadí-čas'!$A64,'Startovní listina'!$A$7:$G$301,4,0)</f>
        <v>AC Čáslav</v>
      </c>
      <c r="F69" s="9">
        <f ca="1">VLOOKUP('pořadí-čas'!$A64,'Startovní listina'!$A$7:$G$301,1,0)</f>
        <v>5</v>
      </c>
      <c r="G69" s="9" t="str">
        <f ca="1">VLOOKUP('pořadí-čas'!$A64,'Startovní listina'!$A$7:$G$301,6,0)</f>
        <v>E</v>
      </c>
      <c r="H69" s="9"/>
      <c r="I69" s="9"/>
      <c r="J69" s="13" t="str">
        <f ca="1">VLOOKUP('pořadí-čas'!$A64,'pořadí-čas'!$A:$I,6,0)</f>
        <v>25:25</v>
      </c>
      <c r="K69" s="13">
        <f ca="1">VLOOKUP('pořadí-čas'!$A64,'pořadí-čas'!$A:$I,7,0)</f>
        <v>0</v>
      </c>
    </row>
    <row r="70" spans="1:11">
      <c r="A70" s="9">
        <f ca="1">VLOOKUP('pořadí-čas'!$A65,'pořadí-čas'!$A:$I,2,0)</f>
        <v>64</v>
      </c>
      <c r="B70" s="10" t="str">
        <f ca="1">VLOOKUP('pořadí-čas'!$A65,'Startovní listina'!$A$7:$G$301,2,0)</f>
        <v>Zajíc</v>
      </c>
      <c r="C70" s="10" t="str">
        <f ca="1">VLOOKUP('pořadí-čas'!$A65,'Startovní listina'!$A$7:$G$301,3,0)</f>
        <v>Jan</v>
      </c>
      <c r="D70" s="13">
        <f ca="1">VLOOKUP('pořadí-čas'!$A65,'Startovní listina'!$A$7:$G$301,5,0)</f>
        <v>1953</v>
      </c>
      <c r="E70" s="40" t="str">
        <f ca="1">VLOOKUP('pořadí-čas'!$A65,'Startovní listina'!$A$7:$G$301,4,0)</f>
        <v>Hvězda Pardubice, z.s.</v>
      </c>
      <c r="F70" s="9">
        <f ca="1">VLOOKUP('pořadí-čas'!$A65,'Startovní listina'!$A$7:$G$301,1,0)</f>
        <v>45</v>
      </c>
      <c r="G70" s="9" t="str">
        <f ca="1">VLOOKUP('pořadí-čas'!$A65,'Startovní listina'!$A$7:$G$301,6,0)</f>
        <v>D</v>
      </c>
      <c r="H70" s="9"/>
      <c r="I70" s="9"/>
      <c r="J70" s="13" t="str">
        <f ca="1">VLOOKUP('pořadí-čas'!$A65,'pořadí-čas'!$A:$I,6,0)</f>
        <v>25:32</v>
      </c>
      <c r="K70" s="13">
        <f ca="1">VLOOKUP('pořadí-čas'!$A65,'pořadí-čas'!$A:$I,7,0)</f>
        <v>0</v>
      </c>
    </row>
    <row r="71" spans="1:11">
      <c r="A71" s="9">
        <f ca="1">VLOOKUP('pořadí-čas'!$A66,'pořadí-čas'!$A:$I,2,0)</f>
        <v>65</v>
      </c>
      <c r="B71" s="10" t="str">
        <f ca="1">VLOOKUP('pořadí-čas'!$A66,'Startovní listina'!$A$7:$G$301,2,0)</f>
        <v>Pícha</v>
      </c>
      <c r="C71" s="10" t="str">
        <f ca="1">VLOOKUP('pořadí-čas'!$A66,'Startovní listina'!$A$7:$G$301,3,0)</f>
        <v>Tomáš</v>
      </c>
      <c r="D71" s="13">
        <f ca="1">VLOOKUP('pořadí-čas'!$A66,'Startovní listina'!$A$7:$G$301,5,0)</f>
        <v>1952</v>
      </c>
      <c r="E71" s="40" t="str">
        <f ca="1">VLOOKUP('pořadí-čas'!$A66,'Startovní listina'!$A$7:$G$301,4,0)</f>
        <v>Sokol Kolín</v>
      </c>
      <c r="F71" s="9">
        <f ca="1">VLOOKUP('pořadí-čas'!$A66,'Startovní listina'!$A$7:$G$301,1,0)</f>
        <v>26</v>
      </c>
      <c r="G71" s="9" t="str">
        <f ca="1">VLOOKUP('pořadí-čas'!$A66,'Startovní listina'!$A$7:$G$301,6,0)</f>
        <v>D</v>
      </c>
      <c r="H71" s="9"/>
      <c r="I71" s="9"/>
      <c r="J71" s="13" t="str">
        <f ca="1">VLOOKUP('pořadí-čas'!$A66,'pořadí-čas'!$A:$I,6,0)</f>
        <v>27:13</v>
      </c>
      <c r="K71" s="13">
        <f ca="1">VLOOKUP('pořadí-čas'!$A66,'pořadí-čas'!$A:$I,7,0)</f>
        <v>0</v>
      </c>
    </row>
    <row r="72" spans="1:11">
      <c r="A72" s="9">
        <f ca="1">VLOOKUP('pořadí-čas'!$A67,'pořadí-čas'!$A:$I,2,0)</f>
        <v>66</v>
      </c>
      <c r="B72" s="10" t="str">
        <f ca="1">VLOOKUP('pořadí-čas'!$A67,'Startovní listina'!$A$7:$G$301,2,0)</f>
        <v>Horáček</v>
      </c>
      <c r="C72" s="10" t="str">
        <f ca="1">VLOOKUP('pořadí-čas'!$A67,'Startovní listina'!$A$7:$G$301,3,0)</f>
        <v>Jiří</v>
      </c>
      <c r="D72" s="13" t="str">
        <f ca="1">VLOOKUP('pořadí-čas'!$A67,'Startovní listina'!$A$7:$G$301,5,0)</f>
        <v>1964</v>
      </c>
      <c r="E72" s="40" t="str">
        <f ca="1">VLOOKUP('pořadí-čas'!$A67,'Startovní listina'!$A$7:$G$301,4,0)</f>
        <v>Kolín</v>
      </c>
      <c r="F72" s="9">
        <f ca="1">VLOOKUP('pořadí-čas'!$A67,'Startovní listina'!$A$7:$G$301,1,0)</f>
        <v>69</v>
      </c>
      <c r="G72" s="9" t="str">
        <f ca="1">VLOOKUP('pořadí-čas'!$A67,'Startovní listina'!$A$7:$G$301,6,0)</f>
        <v xml:space="preserve">C </v>
      </c>
      <c r="H72" s="9"/>
      <c r="I72" s="9"/>
      <c r="J72" s="13" t="str">
        <f ca="1">VLOOKUP('pořadí-čas'!$A67,'pořadí-čas'!$A:$I,6,0)</f>
        <v>29:15</v>
      </c>
      <c r="K72" s="13">
        <f ca="1">VLOOKUP('pořadí-čas'!$A67,'pořadí-čas'!$A:$I,7,0)</f>
        <v>0</v>
      </c>
    </row>
    <row r="75" spans="1:11">
      <c r="A75" t="s">
        <v>244</v>
      </c>
    </row>
    <row r="77" spans="1:11" ht="28.8">
      <c r="A77" t="s">
        <v>174</v>
      </c>
      <c r="E77" s="35" t="s">
        <v>245</v>
      </c>
    </row>
  </sheetData>
  <sheetCalcPr fullCalcOnLoad="1"/>
  <autoFilter ref="A6:K72"/>
  <mergeCells count="4">
    <mergeCell ref="A1:K2"/>
    <mergeCell ref="A3:K3"/>
    <mergeCell ref="A4:K4"/>
    <mergeCell ref="J6:K6"/>
  </mergeCells>
  <phoneticPr fontId="0" type="noConversion"/>
  <pageMargins left="0.31527777777777799" right="0.31527777777777799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Startovní listina</vt:lpstr>
      <vt:lpstr>pořadí-čas</vt:lpstr>
      <vt:lpstr>Výsledková listina</vt:lpstr>
      <vt:lpstr>'pořadí-čas'!_FilterDatabase_0</vt:lpstr>
      <vt:lpstr>'Výsledková listina'!_FilterDatabase_0</vt:lpstr>
      <vt:lpstr>'pořadí-čas'!_FilterDatabase_0_0</vt:lpstr>
      <vt:lpstr>'Výsledková listina'!_FilterDatabase_0_0</vt:lpstr>
      <vt:lpstr>'pořadí-čas'!_FiltrDatabaze</vt:lpstr>
      <vt:lpstr>'Výsledková listina'!_FiltrDatabaze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</dc:creator>
  <dc:description/>
  <cp:lastModifiedBy>Standa</cp:lastModifiedBy>
  <cp:revision>68</cp:revision>
  <cp:lastPrinted>2021-10-10T11:40:03Z</cp:lastPrinted>
  <dcterms:created xsi:type="dcterms:W3CDTF">2017-12-30T16:27:57Z</dcterms:created>
  <dcterms:modified xsi:type="dcterms:W3CDTF">2021-10-17T16:01:22Z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