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worksheets/sheet20.xml" ContentType="application/vnd.openxmlformats-officedocument.spreadsheetml.worksheet+xml"/>
  <Override PartName="/xl/drawings/drawing16.xml" ContentType="application/vnd.openxmlformats-officedocument.drawing+xml"/>
  <Override PartName="/xl/worksheets/sheet21.xml" ContentType="application/vnd.openxmlformats-officedocument.spreadsheetml.worksheet+xml"/>
  <Override PartName="/xl/drawings/drawing17.xml" ContentType="application/vnd.openxmlformats-officedocument.drawing+xml"/>
  <Override PartName="/xl/worksheets/sheet22.xml" ContentType="application/vnd.openxmlformats-officedocument.spreadsheetml.worksheet+xml"/>
  <Override PartName="/xl/drawings/drawing18.xml" ContentType="application/vnd.openxmlformats-officedocument.drawing+xml"/>
  <Override PartName="/xl/worksheets/sheet23.xml" ContentType="application/vnd.openxmlformats-officedocument.spreadsheetml.worksheet+xml"/>
  <Override PartName="/xl/drawings/drawing19.xml" ContentType="application/vnd.openxmlformats-officedocument.drawing+xml"/>
  <Override PartName="/xl/worksheets/sheet24.xml" ContentType="application/vnd.openxmlformats-officedocument.spreadsheetml.worksheet+xml"/>
  <Override PartName="/xl/drawings/drawing20.xml" ContentType="application/vnd.openxmlformats-officedocument.drawing+xml"/>
  <Override PartName="/xl/worksheets/sheet25.xml" ContentType="application/vnd.openxmlformats-officedocument.spreadsheetml.worksheet+xml"/>
  <Override PartName="/xl/drawings/drawing21.xml" ContentType="application/vnd.openxmlformats-officedocument.drawing+xml"/>
  <Override PartName="/xl/worksheets/sheet26.xml" ContentType="application/vnd.openxmlformats-officedocument.spreadsheetml.worksheet+xml"/>
  <Override PartName="/xl/drawings/drawing22.xml" ContentType="application/vnd.openxmlformats-officedocument.drawing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16" activeTab="18"/>
  </bookViews>
  <sheets>
    <sheet name="Pozn" sheetId="1" r:id="rId1"/>
    <sheet name="Kateg." sheetId="2" r:id="rId2"/>
    <sheet name="SM" sheetId="3" r:id="rId3"/>
    <sheet name="SZ" sheetId="4" r:id="rId4"/>
    <sheet name="M1" sheetId="5" r:id="rId5"/>
    <sheet name="Z1" sheetId="6" r:id="rId6"/>
    <sheet name="M2" sheetId="7" r:id="rId7"/>
    <sheet name="Z2" sheetId="8" r:id="rId8"/>
    <sheet name="M3" sheetId="9" r:id="rId9"/>
    <sheet name="Z3" sheetId="10" r:id="rId10"/>
    <sheet name="M4" sheetId="11" r:id="rId11"/>
    <sheet name="Z4" sheetId="12" r:id="rId12"/>
    <sheet name="M5" sheetId="13" r:id="rId13"/>
    <sheet name="Z5" sheetId="14" r:id="rId14"/>
    <sheet name="M6" sheetId="15" r:id="rId15"/>
    <sheet name="Z6" sheetId="16" r:id="rId16"/>
    <sheet name="M7" sheetId="17" r:id="rId17"/>
    <sheet name="Z7" sheetId="18" r:id="rId18"/>
    <sheet name="M8" sheetId="19" r:id="rId19"/>
    <sheet name="Z8" sheetId="20" r:id="rId20"/>
    <sheet name="M9" sheetId="21" r:id="rId21"/>
    <sheet name="Z9" sheetId="22" r:id="rId22"/>
    <sheet name="M10" sheetId="23" r:id="rId23"/>
    <sheet name="M11" sheetId="24" r:id="rId24"/>
    <sheet name="Form" sheetId="25" r:id="rId25"/>
    <sheet name="Výsledky" sheetId="26" r:id="rId26"/>
    <sheet name="Časoměřič" sheetId="27" r:id="rId27"/>
  </sheets>
  <definedNames>
    <definedName name="Data_m">'SM'!$C$3:$G$253</definedName>
    <definedName name="Data_z">'SZ'!$C$3:$G$203</definedName>
  </definedNames>
  <calcPr fullCalcOnLoad="1"/>
</workbook>
</file>

<file path=xl/sharedStrings.xml><?xml version="1.0" encoding="utf-8"?>
<sst xmlns="http://schemas.openxmlformats.org/spreadsheetml/2006/main" count="2528" uniqueCount="992">
  <si>
    <t>Poznámky</t>
  </si>
  <si>
    <t>třídění dle času</t>
  </si>
  <si>
    <t>nebo</t>
  </si>
  <si>
    <t>Ctrl + t</t>
  </si>
  <si>
    <t xml:space="preserve">  třídění dle času</t>
  </si>
  <si>
    <t>Ctrl + m</t>
  </si>
  <si>
    <t xml:space="preserve">  třídění SM dle startovního čísla</t>
  </si>
  <si>
    <t>Ctrl + z</t>
  </si>
  <si>
    <t xml:space="preserve">  třídění SZ dle startovního čísla</t>
  </si>
  <si>
    <t>Ctrl + h</t>
  </si>
  <si>
    <t xml:space="preserve">  kopírování listů pouze honoty</t>
  </si>
  <si>
    <t>Věkové kategorie ( dle roku narození ) :</t>
  </si>
  <si>
    <t>Letošní rok :</t>
  </si>
  <si>
    <t>Kód</t>
  </si>
  <si>
    <t>Věk</t>
  </si>
  <si>
    <t>Rok narození</t>
  </si>
  <si>
    <t>Kategorie</t>
  </si>
  <si>
    <t>Nadpis výsledkové listiny</t>
  </si>
  <si>
    <t>Muži</t>
  </si>
  <si>
    <t>Ženy</t>
  </si>
  <si>
    <t>M1</t>
  </si>
  <si>
    <t>a mladší</t>
  </si>
  <si>
    <t>Předškolní chlapci</t>
  </si>
  <si>
    <t>Rok</t>
  </si>
  <si>
    <t>M2</t>
  </si>
  <si>
    <t>Přípravka chlapci</t>
  </si>
  <si>
    <t>M11</t>
  </si>
  <si>
    <t>M3</t>
  </si>
  <si>
    <t>Nejmladší žáci</t>
  </si>
  <si>
    <t>M10</t>
  </si>
  <si>
    <t>Z9</t>
  </si>
  <si>
    <t>M4</t>
  </si>
  <si>
    <t>Mladší žáci</t>
  </si>
  <si>
    <t>M9</t>
  </si>
  <si>
    <t>Z8</t>
  </si>
  <si>
    <t>M5</t>
  </si>
  <si>
    <t>Starší žáci</t>
  </si>
  <si>
    <t>M8</t>
  </si>
  <si>
    <t>Z7</t>
  </si>
  <si>
    <t>M6</t>
  </si>
  <si>
    <t>Dorostenci</t>
  </si>
  <si>
    <t>M7</t>
  </si>
  <si>
    <t>Z6</t>
  </si>
  <si>
    <t>Junioři</t>
  </si>
  <si>
    <t>Z5</t>
  </si>
  <si>
    <t>Muži do 39 let</t>
  </si>
  <si>
    <t>Z4</t>
  </si>
  <si>
    <t>Muži 40 - 49 let</t>
  </si>
  <si>
    <t>Z3</t>
  </si>
  <si>
    <t>Muži 50 - 59 let</t>
  </si>
  <si>
    <t>Z2</t>
  </si>
  <si>
    <t>a starší</t>
  </si>
  <si>
    <t>Muži nad 60</t>
  </si>
  <si>
    <t>Muži nad 60  (1954 - a starší)</t>
  </si>
  <si>
    <t>Z1</t>
  </si>
  <si>
    <t>Předškolní dívky</t>
  </si>
  <si>
    <t>Přípravka dívky</t>
  </si>
  <si>
    <t>Nejmladší žákyně</t>
  </si>
  <si>
    <t>Mladší žákyně</t>
  </si>
  <si>
    <t>Starší žákyně</t>
  </si>
  <si>
    <t>Dorostenky</t>
  </si>
  <si>
    <t>Juniorky</t>
  </si>
  <si>
    <t>Ženy do 34 let</t>
  </si>
  <si>
    <t>Ženy nad 35 let</t>
  </si>
  <si>
    <t xml:space="preserve"> </t>
  </si>
  <si>
    <t>Startovní listina muži</t>
  </si>
  <si>
    <t>Počet</t>
  </si>
  <si>
    <t>St.číslo</t>
  </si>
  <si>
    <t>Příjmení, jméno</t>
  </si>
  <si>
    <t>Rok n.</t>
  </si>
  <si>
    <t>Kat.</t>
  </si>
  <si>
    <t>Startuje za</t>
  </si>
  <si>
    <t>1.</t>
  </si>
  <si>
    <t>Šklíba Karel</t>
  </si>
  <si>
    <t>TJ Maratonstav Úpice</t>
  </si>
  <si>
    <t>2.</t>
  </si>
  <si>
    <t>Vašíček Martin</t>
  </si>
  <si>
    <t>3.</t>
  </si>
  <si>
    <t>Kubeček Ladislav</t>
  </si>
  <si>
    <t>4.</t>
  </si>
  <si>
    <t>·</t>
  </si>
  <si>
    <t>5.</t>
  </si>
  <si>
    <t>Nečas Josef</t>
  </si>
  <si>
    <t>Úpice</t>
  </si>
  <si>
    <t>6.</t>
  </si>
  <si>
    <t>Vacarda Vladimír</t>
  </si>
  <si>
    <t>AC Slovan Liberec</t>
  </si>
  <si>
    <t>7.</t>
  </si>
  <si>
    <t>Červený Jakub</t>
  </si>
  <si>
    <t>LOKO Trutnov</t>
  </si>
  <si>
    <t>8.</t>
  </si>
  <si>
    <t>Vanta Josef</t>
  </si>
  <si>
    <t>TC Dobruška</t>
  </si>
  <si>
    <t>9.</t>
  </si>
  <si>
    <t>Brolík Vojtěch</t>
  </si>
  <si>
    <t>10.</t>
  </si>
  <si>
    <t>Kynčl Stanislav</t>
  </si>
  <si>
    <t>SK Nové město nad Metují</t>
  </si>
  <si>
    <t>11.</t>
  </si>
  <si>
    <t>Mazač Jaroslav</t>
  </si>
  <si>
    <t>WIKOV Hronov</t>
  </si>
  <si>
    <t>12.</t>
  </si>
  <si>
    <t>Javůrek Jiří</t>
  </si>
  <si>
    <t>13.</t>
  </si>
  <si>
    <t>Vondra Josef</t>
  </si>
  <si>
    <t>SDH Stolín</t>
  </si>
  <si>
    <t>14.</t>
  </si>
  <si>
    <t>Čtvrtečka Pavel</t>
  </si>
  <si>
    <t>15.</t>
  </si>
  <si>
    <t>Čtvrtečka Ondřej</t>
  </si>
  <si>
    <t>TT LOKO Trutnov</t>
  </si>
  <si>
    <t>16.</t>
  </si>
  <si>
    <t>Šolc Vítězslav</t>
  </si>
  <si>
    <t>BKL Machov</t>
  </si>
  <si>
    <t>17.</t>
  </si>
  <si>
    <t>Vít Pavel</t>
  </si>
  <si>
    <t>VELLA TEAM</t>
  </si>
  <si>
    <t>18.</t>
  </si>
  <si>
    <t>Huček Jakub</t>
  </si>
  <si>
    <t>19.</t>
  </si>
  <si>
    <t>Štrof Michal</t>
  </si>
  <si>
    <t>Tenis Úpice</t>
  </si>
  <si>
    <t>20.</t>
  </si>
  <si>
    <t>Krátký Josef</t>
  </si>
  <si>
    <t>Hvězda Pardubice</t>
  </si>
  <si>
    <t>21.</t>
  </si>
  <si>
    <t>Zelený Luděk</t>
  </si>
  <si>
    <t>Domažďár</t>
  </si>
  <si>
    <t>22.</t>
  </si>
  <si>
    <t>Vonra Tomáš</t>
  </si>
  <si>
    <t>TTT</t>
  </si>
  <si>
    <t>23.</t>
  </si>
  <si>
    <t>Lád Jakub</t>
  </si>
  <si>
    <t>24.</t>
  </si>
  <si>
    <t>Šimek Matěj</t>
  </si>
  <si>
    <t>25.</t>
  </si>
  <si>
    <t>Drbohlav Jakub</t>
  </si>
  <si>
    <t>Rtyně v Podkrkonoší</t>
  </si>
  <si>
    <t>26.</t>
  </si>
  <si>
    <t>Kábrt Martin</t>
  </si>
  <si>
    <t>Atletika Rtyně</t>
  </si>
  <si>
    <t>27.</t>
  </si>
  <si>
    <t>Polc Ondřej</t>
  </si>
  <si>
    <t>28.</t>
  </si>
  <si>
    <t>Kuhn František</t>
  </si>
  <si>
    <t>29.</t>
  </si>
  <si>
    <t>Svoboda Jakub</t>
  </si>
  <si>
    <t>30.</t>
  </si>
  <si>
    <t>Hurdálek Robert</t>
  </si>
  <si>
    <t>31.</t>
  </si>
  <si>
    <t>Kábrt Aleš</t>
  </si>
  <si>
    <t>32.</t>
  </si>
  <si>
    <t>Luštinec Filip</t>
  </si>
  <si>
    <t>ZŠ Bří Čapků</t>
  </si>
  <si>
    <t>33.</t>
  </si>
  <si>
    <t>Souček Ondřej</t>
  </si>
  <si>
    <t>34.</t>
  </si>
  <si>
    <t>Souček Šimon</t>
  </si>
  <si>
    <t>35.</t>
  </si>
  <si>
    <t>Sedláček Jan</t>
  </si>
  <si>
    <t>36.</t>
  </si>
  <si>
    <t>Matějů Štěpán</t>
  </si>
  <si>
    <t>37.</t>
  </si>
  <si>
    <t>Hurdálek Tobiáš</t>
  </si>
  <si>
    <t>38.</t>
  </si>
  <si>
    <t>Hájek Lukáš</t>
  </si>
  <si>
    <t>39.</t>
  </si>
  <si>
    <t>Bárta Martin</t>
  </si>
  <si>
    <t>SOKOL Jetřeichov</t>
  </si>
  <si>
    <t>40.</t>
  </si>
  <si>
    <t>Bárta Petr</t>
  </si>
  <si>
    <t>Sokol Jetřichov</t>
  </si>
  <si>
    <t>41.</t>
  </si>
  <si>
    <t>Vašata Ondřej</t>
  </si>
  <si>
    <t>42.</t>
  </si>
  <si>
    <t>Vostřes Tomáš</t>
  </si>
  <si>
    <t>43.</t>
  </si>
  <si>
    <t>Šolc Petr</t>
  </si>
  <si>
    <t>44.</t>
  </si>
  <si>
    <t>Šolc Jan</t>
  </si>
  <si>
    <t>45.</t>
  </si>
  <si>
    <t>Balcar Matěj</t>
  </si>
  <si>
    <t>46.</t>
  </si>
  <si>
    <t>Metelka Ondřej</t>
  </si>
  <si>
    <t>OK 99</t>
  </si>
  <si>
    <t>47.</t>
  </si>
  <si>
    <t>Metelka Tomáš</t>
  </si>
  <si>
    <t>48.</t>
  </si>
  <si>
    <t>Prouza Jan</t>
  </si>
  <si>
    <t>Florbal Náchod</t>
  </si>
  <si>
    <t>49.</t>
  </si>
  <si>
    <t>Lanta Agaton</t>
  </si>
  <si>
    <t>50.</t>
  </si>
  <si>
    <t>Hejčl Lukáš</t>
  </si>
  <si>
    <t>51.</t>
  </si>
  <si>
    <t>Nesládek Petr</t>
  </si>
  <si>
    <t>Olfin Car Vella Trutnov</t>
  </si>
  <si>
    <t>52.</t>
  </si>
  <si>
    <t>Nesládek Tomáš</t>
  </si>
  <si>
    <t>53.</t>
  </si>
  <si>
    <t>Drbohlav Tomáš</t>
  </si>
  <si>
    <t>54.</t>
  </si>
  <si>
    <t>Cobl Josef</t>
  </si>
  <si>
    <t>55.</t>
  </si>
  <si>
    <t>Gazda Vojtěch</t>
  </si>
  <si>
    <t>56.</t>
  </si>
  <si>
    <t>Brumlich Tadeáš</t>
  </si>
  <si>
    <t>Medvědí Doupě</t>
  </si>
  <si>
    <t>57.</t>
  </si>
  <si>
    <t>Čejchan Adam</t>
  </si>
  <si>
    <t>FK Náchod</t>
  </si>
  <si>
    <t>58.</t>
  </si>
  <si>
    <t>Holý Václav</t>
  </si>
  <si>
    <t>Skaut Náchod</t>
  </si>
  <si>
    <t>59.</t>
  </si>
  <si>
    <t>Žišťák Vojtěch</t>
  </si>
  <si>
    <t>Starkoč</t>
  </si>
  <si>
    <t>60.</t>
  </si>
  <si>
    <t>Mach Jakub</t>
  </si>
  <si>
    <t>61.</t>
  </si>
  <si>
    <t>Mach Tomáš</t>
  </si>
  <si>
    <t>62.</t>
  </si>
  <si>
    <t>Steiner Jakub</t>
  </si>
  <si>
    <t>63.</t>
  </si>
  <si>
    <t>Steiner Filip</t>
  </si>
  <si>
    <t>64.</t>
  </si>
  <si>
    <t>Horník Adam</t>
  </si>
  <si>
    <t>65.</t>
  </si>
  <si>
    <t>Snopek David</t>
  </si>
  <si>
    <t xml:space="preserve">Žďár </t>
  </si>
  <si>
    <t>66.</t>
  </si>
  <si>
    <t>Snopek Jiří</t>
  </si>
  <si>
    <t>67.</t>
  </si>
  <si>
    <t>Vašíček Roman</t>
  </si>
  <si>
    <t>SK Radvanice</t>
  </si>
  <si>
    <t>68.</t>
  </si>
  <si>
    <t>Čížek Petr</t>
  </si>
  <si>
    <t>Trutnov</t>
  </si>
  <si>
    <t>69.</t>
  </si>
  <si>
    <t>Novotný Miloslav</t>
  </si>
  <si>
    <t>70.</t>
  </si>
  <si>
    <t>Vondra Jakub</t>
  </si>
  <si>
    <t>71.</t>
  </si>
  <si>
    <t>Souček Matouš</t>
  </si>
  <si>
    <t>72.</t>
  </si>
  <si>
    <t>Lukáš Matěj</t>
  </si>
  <si>
    <t>73.</t>
  </si>
  <si>
    <t>Duff Samuel</t>
  </si>
  <si>
    <t>74.</t>
  </si>
  <si>
    <t>Lelek Matyáš</t>
  </si>
  <si>
    <t>ČOLEK Team</t>
  </si>
  <si>
    <t>75.</t>
  </si>
  <si>
    <t>Zítko Jakub</t>
  </si>
  <si>
    <t>Náchod</t>
  </si>
  <si>
    <t>76.</t>
  </si>
  <si>
    <t>Kašpar Lukáš</t>
  </si>
  <si>
    <t>77.</t>
  </si>
  <si>
    <t>Fiala Milan</t>
  </si>
  <si>
    <t>78.</t>
  </si>
  <si>
    <t>Soukup Eliáš</t>
  </si>
  <si>
    <t>79.</t>
  </si>
  <si>
    <t>Trejbal Karel</t>
  </si>
  <si>
    <t>SKP Mladá Boleslav</t>
  </si>
  <si>
    <t>80.</t>
  </si>
  <si>
    <t>Kubasa Jiří</t>
  </si>
  <si>
    <t>Libňatov</t>
  </si>
  <si>
    <t>81.</t>
  </si>
  <si>
    <t>Jirásek Miroslav</t>
  </si>
  <si>
    <t>SDM Pavlišov</t>
  </si>
  <si>
    <t>82.</t>
  </si>
  <si>
    <t>Groh Stanislav</t>
  </si>
  <si>
    <t>AC Vrchlabí</t>
  </si>
  <si>
    <t>83.</t>
  </si>
  <si>
    <t>Kincl Marek</t>
  </si>
  <si>
    <t>84.</t>
  </si>
  <si>
    <t>Bezděk Pavel</t>
  </si>
  <si>
    <t>Redpoint Eleven team</t>
  </si>
  <si>
    <t>85.</t>
  </si>
  <si>
    <t>Soukup Jiří</t>
  </si>
  <si>
    <t>LIGA 100 Hradec Králové</t>
  </si>
  <si>
    <t>86.</t>
  </si>
  <si>
    <t>Šesták Karel</t>
  </si>
  <si>
    <t>ŠEPA</t>
  </si>
  <si>
    <t>87.</t>
  </si>
  <si>
    <t>Lanta Jiří</t>
  </si>
  <si>
    <t>88.</t>
  </si>
  <si>
    <t>Habr Martin</t>
  </si>
  <si>
    <t>TJ Sokol Olešnice</t>
  </si>
  <si>
    <t>89.</t>
  </si>
  <si>
    <t>Osoba Martin</t>
  </si>
  <si>
    <t>LOKO Meziměstí</t>
  </si>
  <si>
    <t>90.</t>
  </si>
  <si>
    <t>Valenta Michal</t>
  </si>
  <si>
    <t>Prales Tužín</t>
  </si>
  <si>
    <t>91.</t>
  </si>
  <si>
    <t>Karlík Michal</t>
  </si>
  <si>
    <t>92.</t>
  </si>
  <si>
    <t>Popov Miroslav</t>
  </si>
  <si>
    <t>Vlčkovice</t>
  </si>
  <si>
    <t>93.</t>
  </si>
  <si>
    <t>Lelek Vít</t>
  </si>
  <si>
    <t>94.</t>
  </si>
  <si>
    <t>Krajč Zdeněk</t>
  </si>
  <si>
    <t>95.</t>
  </si>
  <si>
    <t>Lanta Petr</t>
  </si>
  <si>
    <t>OREL Úpice</t>
  </si>
  <si>
    <t>96.</t>
  </si>
  <si>
    <t>Mach Václav</t>
  </si>
  <si>
    <t>97.</t>
  </si>
  <si>
    <t>Adámek Petr</t>
  </si>
  <si>
    <t>Uličník SRO</t>
  </si>
  <si>
    <t>98.</t>
  </si>
  <si>
    <t>Celba Petr</t>
  </si>
  <si>
    <t>99.</t>
  </si>
  <si>
    <t>Borochowski Piotr</t>
  </si>
  <si>
    <t>Polsko</t>
  </si>
  <si>
    <t>100.</t>
  </si>
  <si>
    <t>Jirka Jan</t>
  </si>
  <si>
    <t>AC Náchod</t>
  </si>
  <si>
    <t>101.</t>
  </si>
  <si>
    <t>Duch Miroslav</t>
  </si>
  <si>
    <t>AK LVK LaSportiva</t>
  </si>
  <si>
    <t>102.</t>
  </si>
  <si>
    <t>103.</t>
  </si>
  <si>
    <t>Snopek Jakub</t>
  </si>
  <si>
    <t>Škola Horní Žďár</t>
  </si>
  <si>
    <t>104.</t>
  </si>
  <si>
    <t>Schejbal Jan</t>
  </si>
  <si>
    <t>Teplice nad Metují</t>
  </si>
  <si>
    <t>105.</t>
  </si>
  <si>
    <t>106.</t>
  </si>
  <si>
    <t>Skalský Miloš</t>
  </si>
  <si>
    <t>107.</t>
  </si>
  <si>
    <t>Kábrt Michal</t>
  </si>
  <si>
    <t>108.</t>
  </si>
  <si>
    <t>Novotný Miloš</t>
  </si>
  <si>
    <t>109.</t>
  </si>
  <si>
    <t>Lhota Aleš</t>
  </si>
  <si>
    <t>Pivovar Miletín</t>
  </si>
  <si>
    <t>110.</t>
  </si>
  <si>
    <t>Brýdl Pavel</t>
  </si>
  <si>
    <t>SK Nové Město n. M.</t>
  </si>
  <si>
    <t>111.</t>
  </si>
  <si>
    <t>Marek František</t>
  </si>
  <si>
    <t>SK Hronov</t>
  </si>
  <si>
    <t>112.</t>
  </si>
  <si>
    <t>Kaizr Matěj</t>
  </si>
  <si>
    <t>Sokol Havlovice</t>
  </si>
  <si>
    <t>113.</t>
  </si>
  <si>
    <t>Sobolík Vojtěch</t>
  </si>
  <si>
    <t>Havlovice</t>
  </si>
  <si>
    <t>114.</t>
  </si>
  <si>
    <t>Duch Matyáš</t>
  </si>
  <si>
    <t>115.</t>
  </si>
  <si>
    <t>Červený Matěj</t>
  </si>
  <si>
    <t>116.</t>
  </si>
  <si>
    <t>Jakoubek Roman</t>
  </si>
  <si>
    <t>ČLA Trutnov</t>
  </si>
  <si>
    <t>117.</t>
  </si>
  <si>
    <t>Pechek František</t>
  </si>
  <si>
    <t>118.</t>
  </si>
  <si>
    <t>Krejsa Václav</t>
  </si>
  <si>
    <t>Bonbon Praha</t>
  </si>
  <si>
    <t>119.</t>
  </si>
  <si>
    <t>Vosáhlo Vít</t>
  </si>
  <si>
    <t>120.</t>
  </si>
  <si>
    <t>Krumphanzl Šimon</t>
  </si>
  <si>
    <t>Odolov</t>
  </si>
  <si>
    <t>121.</t>
  </si>
  <si>
    <t>Štěpán Stanislav</t>
  </si>
  <si>
    <t>Lhota Červený Kostelec</t>
  </si>
  <si>
    <t>122.</t>
  </si>
  <si>
    <t>Šupich Martin</t>
  </si>
  <si>
    <t>PITRS BIKES Č. Kostelec</t>
  </si>
  <si>
    <t>123.</t>
  </si>
  <si>
    <t>Krejcar Petr</t>
  </si>
  <si>
    <t>124.</t>
  </si>
  <si>
    <t>Prokeš Daniel</t>
  </si>
  <si>
    <t>Malé Svatoňovice</t>
  </si>
  <si>
    <t>125.</t>
  </si>
  <si>
    <t>Krumphanzl Erik</t>
  </si>
  <si>
    <t>126.</t>
  </si>
  <si>
    <t>Laštůvka Martin</t>
  </si>
  <si>
    <t>CYKLO TONY Slatina</t>
  </si>
  <si>
    <t>127.</t>
  </si>
  <si>
    <t>Brož Jan</t>
  </si>
  <si>
    <t>Rtyně- Náměrka</t>
  </si>
  <si>
    <t>128.</t>
  </si>
  <si>
    <t>Kašpar Josef</t>
  </si>
  <si>
    <t>Rtyně</t>
  </si>
  <si>
    <t>129.</t>
  </si>
  <si>
    <t>Poláček Jan</t>
  </si>
  <si>
    <t>130.</t>
  </si>
  <si>
    <t>Karajanis Petr</t>
  </si>
  <si>
    <t>ŠSK SPRINT při SPŠT Trut.</t>
  </si>
  <si>
    <t>131.</t>
  </si>
  <si>
    <t>Volák Pavel</t>
  </si>
  <si>
    <t>OB Broumov</t>
  </si>
  <si>
    <t>132.</t>
  </si>
  <si>
    <t>Štangler David</t>
  </si>
  <si>
    <t>133.</t>
  </si>
  <si>
    <t>Doležal Luboš</t>
  </si>
  <si>
    <t>CYKLO TONY Dobruška</t>
  </si>
  <si>
    <t>134.</t>
  </si>
  <si>
    <t>Kubín Martin</t>
  </si>
  <si>
    <t>135.</t>
  </si>
  <si>
    <t>Tučný Jan</t>
  </si>
  <si>
    <t>MK Pardubice</t>
  </si>
  <si>
    <t>136.</t>
  </si>
  <si>
    <t>Simon Martin</t>
  </si>
  <si>
    <t>Jaroměř</t>
  </si>
  <si>
    <t>137.</t>
  </si>
  <si>
    <t>Píša Matěj</t>
  </si>
  <si>
    <t>ZŠ  Úpice - Lány</t>
  </si>
  <si>
    <t>138.</t>
  </si>
  <si>
    <t>Havelka Tomáš</t>
  </si>
  <si>
    <t>139.</t>
  </si>
  <si>
    <t>140.</t>
  </si>
  <si>
    <t>Černý Aleš</t>
  </si>
  <si>
    <t>141.</t>
  </si>
  <si>
    <t>Frýba Hugo</t>
  </si>
  <si>
    <t>TJ Horní Kostelec</t>
  </si>
  <si>
    <t>142.</t>
  </si>
  <si>
    <t>Žačok Jakub</t>
  </si>
  <si>
    <t>143.</t>
  </si>
  <si>
    <t>Stratílek Kvído</t>
  </si>
  <si>
    <t>Hronov</t>
  </si>
  <si>
    <t>144.</t>
  </si>
  <si>
    <t>Kosucinski Slavomir</t>
  </si>
  <si>
    <t>Mountain Top</t>
  </si>
  <si>
    <t>145.</t>
  </si>
  <si>
    <t>Červený Petr</t>
  </si>
  <si>
    <t>CYKLOTONY</t>
  </si>
  <si>
    <t>146.</t>
  </si>
  <si>
    <t>Leplt Jiří</t>
  </si>
  <si>
    <t>TJ Svitavy</t>
  </si>
  <si>
    <t>147.</t>
  </si>
  <si>
    <t>148.</t>
  </si>
  <si>
    <t>Mládek Jakub</t>
  </si>
  <si>
    <t>149.</t>
  </si>
  <si>
    <t>Fátor Marek</t>
  </si>
  <si>
    <t>150.</t>
  </si>
  <si>
    <t>Kocurek Pavel</t>
  </si>
  <si>
    <t>151.</t>
  </si>
  <si>
    <t>Fátor Miloslav</t>
  </si>
  <si>
    <t>152.</t>
  </si>
  <si>
    <t>Novotný Petr</t>
  </si>
  <si>
    <t>Taiwan beast runners</t>
  </si>
  <si>
    <t>153.</t>
  </si>
  <si>
    <t>Vlčice</t>
  </si>
  <si>
    <t>154.</t>
  </si>
  <si>
    <t>Špringr Zdeněk</t>
  </si>
  <si>
    <t>155.</t>
  </si>
  <si>
    <t>Doucha Jiří</t>
  </si>
  <si>
    <t>156.</t>
  </si>
  <si>
    <t>Gult Martin</t>
  </si>
  <si>
    <t>157.</t>
  </si>
  <si>
    <t>Habr Jiří</t>
  </si>
  <si>
    <t>158.</t>
  </si>
  <si>
    <t>Šatný Radek</t>
  </si>
  <si>
    <t>159.</t>
  </si>
  <si>
    <t>Volák Ondřej</t>
  </si>
  <si>
    <t>Spartak Police n.M.</t>
  </si>
  <si>
    <t>160.</t>
  </si>
  <si>
    <t>Lisý Pavel</t>
  </si>
  <si>
    <t>FR H.Králové</t>
  </si>
  <si>
    <t>161.</t>
  </si>
  <si>
    <t>Frýba David</t>
  </si>
  <si>
    <t>ZŠ Batňovice</t>
  </si>
  <si>
    <t>162.</t>
  </si>
  <si>
    <t>Frýba Filip</t>
  </si>
  <si>
    <t>163.</t>
  </si>
  <si>
    <t>Foponka Martin</t>
  </si>
  <si>
    <t>164.</t>
  </si>
  <si>
    <t>Burian Lukáš</t>
  </si>
  <si>
    <t>165.</t>
  </si>
  <si>
    <t>Tomčiak Tomáš</t>
  </si>
  <si>
    <t>166.</t>
  </si>
  <si>
    <t>Andrle Jan</t>
  </si>
  <si>
    <t>167.</t>
  </si>
  <si>
    <t>Mucha Denis</t>
  </si>
  <si>
    <t>168.</t>
  </si>
  <si>
    <t>Javůrek Vojtěch</t>
  </si>
  <si>
    <t>169.</t>
  </si>
  <si>
    <t>Bubeníček Jiří</t>
  </si>
  <si>
    <t>SKI SKUHROV N. BĚLOU</t>
  </si>
  <si>
    <t>170.</t>
  </si>
  <si>
    <t>Jelínek Matěj</t>
  </si>
  <si>
    <t>171.</t>
  </si>
  <si>
    <t>Plecháček Jiří</t>
  </si>
  <si>
    <t>172.</t>
  </si>
  <si>
    <t>Malý Jiří</t>
  </si>
  <si>
    <t>TT Janovičky</t>
  </si>
  <si>
    <t>173.</t>
  </si>
  <si>
    <t>Sedlák Jiří</t>
  </si>
  <si>
    <t>Přelouč</t>
  </si>
  <si>
    <t>174.</t>
  </si>
  <si>
    <t>Les Josef</t>
  </si>
  <si>
    <t>175.</t>
  </si>
  <si>
    <t>Šplíchal Jan</t>
  </si>
  <si>
    <t>Valteřice</t>
  </si>
  <si>
    <t>176.</t>
  </si>
  <si>
    <t>Šimák Jan</t>
  </si>
  <si>
    <t>Hradec Králové</t>
  </si>
  <si>
    <t>177.</t>
  </si>
  <si>
    <t>Mervart Václav</t>
  </si>
  <si>
    <t>178.</t>
  </si>
  <si>
    <t>Heger Vojtěch</t>
  </si>
  <si>
    <t>ISCAREX Č.T.</t>
  </si>
  <si>
    <t>179.</t>
  </si>
  <si>
    <t>Hoder Jan</t>
  </si>
  <si>
    <t>180.</t>
  </si>
  <si>
    <t>Říčař František</t>
  </si>
  <si>
    <t>181.</t>
  </si>
  <si>
    <t>Sláma Jiří</t>
  </si>
  <si>
    <t>Nové Město n. M.</t>
  </si>
  <si>
    <t>182.</t>
  </si>
  <si>
    <t>Moravec Pavel</t>
  </si>
  <si>
    <t>183.</t>
  </si>
  <si>
    <t>Bartoš Dalibor</t>
  </si>
  <si>
    <t>LIAZ Jablonec</t>
  </si>
  <si>
    <t>184.</t>
  </si>
  <si>
    <t>Fejfar Aleš</t>
  </si>
  <si>
    <t>Vrchlabí</t>
  </si>
  <si>
    <t>185.</t>
  </si>
  <si>
    <t>Adam Jiří</t>
  </si>
  <si>
    <t>TENIS Úpice</t>
  </si>
  <si>
    <t>186.</t>
  </si>
  <si>
    <t>Kašše Tomáš</t>
  </si>
  <si>
    <t>TENNECO Hodkovice</t>
  </si>
  <si>
    <t>187.</t>
  </si>
  <si>
    <t>Belobrad Ivan</t>
  </si>
  <si>
    <t>Žamberk</t>
  </si>
  <si>
    <t>188.</t>
  </si>
  <si>
    <t>Křeček jiří</t>
  </si>
  <si>
    <t>Atletika Kolín</t>
  </si>
  <si>
    <t>189.</t>
  </si>
  <si>
    <t>Šteinc Ludvík</t>
  </si>
  <si>
    <t>190.</t>
  </si>
  <si>
    <t>Zajac Leszek Jan</t>
  </si>
  <si>
    <t>191.</t>
  </si>
  <si>
    <t>Kirsch Radomír</t>
  </si>
  <si>
    <t>Bak SEAL G. TEAM</t>
  </si>
  <si>
    <t>192.</t>
  </si>
  <si>
    <t>Uvizl Marek</t>
  </si>
  <si>
    <t>SK Studenec</t>
  </si>
  <si>
    <t>193.</t>
  </si>
  <si>
    <t>Majoroš Michal</t>
  </si>
  <si>
    <t>Police n. Metují</t>
  </si>
  <si>
    <t>194.</t>
  </si>
  <si>
    <t>Vorel Milan</t>
  </si>
  <si>
    <t>Slatiňany</t>
  </si>
  <si>
    <t>195.</t>
  </si>
  <si>
    <t>Kulda Jan</t>
  </si>
  <si>
    <t>Sokol Olešnice</t>
  </si>
  <si>
    <t>196.</t>
  </si>
  <si>
    <t>Vlček Milan</t>
  </si>
  <si>
    <t>SK Nové Město n.M.</t>
  </si>
  <si>
    <t>197.</t>
  </si>
  <si>
    <t>Krtička Michal</t>
  </si>
  <si>
    <t>ROTOMOTOR</t>
  </si>
  <si>
    <t>198.</t>
  </si>
  <si>
    <t>Heller Tomáš</t>
  </si>
  <si>
    <t>199.</t>
  </si>
  <si>
    <t>Souček Daniel</t>
  </si>
  <si>
    <t>200.</t>
  </si>
  <si>
    <t>David Václav</t>
  </si>
  <si>
    <t>Smiřice</t>
  </si>
  <si>
    <t>201.</t>
  </si>
  <si>
    <t>Matěna Josef</t>
  </si>
  <si>
    <t>202.</t>
  </si>
  <si>
    <t>Frinta Petr</t>
  </si>
  <si>
    <t>203.</t>
  </si>
  <si>
    <t>Hůlek Martin</t>
  </si>
  <si>
    <t>204.</t>
  </si>
  <si>
    <t>Kašše Miroslav</t>
  </si>
  <si>
    <t>Ústí n.Orlicí</t>
  </si>
  <si>
    <t>205.</t>
  </si>
  <si>
    <t>Elich Jiří</t>
  </si>
  <si>
    <t>APACHE LOKO Trtunov</t>
  </si>
  <si>
    <t>206.</t>
  </si>
  <si>
    <t>Šimák Marek</t>
  </si>
  <si>
    <t>207.</t>
  </si>
  <si>
    <t>Důrek Milan</t>
  </si>
  <si>
    <t>Velký Třebešov</t>
  </si>
  <si>
    <t>208.</t>
  </si>
  <si>
    <t>Matuška Martin</t>
  </si>
  <si>
    <t>Ohnišov</t>
  </si>
  <si>
    <t>209.</t>
  </si>
  <si>
    <t>Zajac Jakub</t>
  </si>
  <si>
    <t>210.</t>
  </si>
  <si>
    <t>Günther Jan</t>
  </si>
  <si>
    <t>SK Dolar Hajnice</t>
  </si>
  <si>
    <t>211.</t>
  </si>
  <si>
    <t>Papež Michal</t>
  </si>
  <si>
    <t>212.</t>
  </si>
  <si>
    <t>Kirsch Jaromír</t>
  </si>
  <si>
    <t>213.</t>
  </si>
  <si>
    <t>Kábrt Lukáš</t>
  </si>
  <si>
    <t>214.</t>
  </si>
  <si>
    <t>Burdych Tomáš</t>
  </si>
  <si>
    <t>H.Radechová</t>
  </si>
  <si>
    <t>215.</t>
  </si>
  <si>
    <t>Baczewski Edward</t>
  </si>
  <si>
    <t>216.</t>
  </si>
  <si>
    <t>Hůlek Dušan</t>
  </si>
  <si>
    <t>217.</t>
  </si>
  <si>
    <t>Palguta Roman</t>
  </si>
  <si>
    <t>STALAKOEVOSS R.n.K.</t>
  </si>
  <si>
    <t>218.</t>
  </si>
  <si>
    <t>Louda Petr</t>
  </si>
  <si>
    <t>AC Česká Lípa</t>
  </si>
  <si>
    <t>219.</t>
  </si>
  <si>
    <t>Čivrný Jiří</t>
  </si>
  <si>
    <t>ELEVENRUN TEAM</t>
  </si>
  <si>
    <t>220.</t>
  </si>
  <si>
    <t>Slovan Liberec</t>
  </si>
  <si>
    <t>221.</t>
  </si>
  <si>
    <t>Hanuš Jiří</t>
  </si>
  <si>
    <t>Vella Cyclink</t>
  </si>
  <si>
    <t>222.</t>
  </si>
  <si>
    <t>Minařík Vít</t>
  </si>
  <si>
    <t>Heřmanice - Brod</t>
  </si>
  <si>
    <t>223.</t>
  </si>
  <si>
    <t>Krejčí Viktor</t>
  </si>
  <si>
    <t>MARABU TEAM</t>
  </si>
  <si>
    <t>224.</t>
  </si>
  <si>
    <t>Borůvka Jakub</t>
  </si>
  <si>
    <t>225.</t>
  </si>
  <si>
    <t>Žabenský Miroslav</t>
  </si>
  <si>
    <t>AC Mariánské Lázně</t>
  </si>
  <si>
    <t>226.</t>
  </si>
  <si>
    <t>Moravec Jiří</t>
  </si>
  <si>
    <t>227.</t>
  </si>
  <si>
    <t>Král Jindřich</t>
  </si>
  <si>
    <t>228.</t>
  </si>
  <si>
    <t>Lášek Josef</t>
  </si>
  <si>
    <t>IOS Hradec Králové</t>
  </si>
  <si>
    <t>229.</t>
  </si>
  <si>
    <t>Friede Jan</t>
  </si>
  <si>
    <t>Térová Bezděkov</t>
  </si>
  <si>
    <t>230.</t>
  </si>
  <si>
    <t>Vaněk Václav</t>
  </si>
  <si>
    <t>Bajer Kafe</t>
  </si>
  <si>
    <t>231.</t>
  </si>
  <si>
    <t>Gajdoš Dušan</t>
  </si>
  <si>
    <t>Červený Kostelec</t>
  </si>
  <si>
    <t>232.</t>
  </si>
  <si>
    <t>Souček Martin</t>
  </si>
  <si>
    <t>233.</t>
  </si>
  <si>
    <t>234.</t>
  </si>
  <si>
    <t>Chritoph David</t>
  </si>
  <si>
    <t>LBC Nové Město n.M.</t>
  </si>
  <si>
    <t>235.</t>
  </si>
  <si>
    <t>VELLA CYKLIK</t>
  </si>
  <si>
    <t>236.</t>
  </si>
  <si>
    <t>Libra Jiří</t>
  </si>
  <si>
    <t>237.</t>
  </si>
  <si>
    <t>Janáček Adam</t>
  </si>
  <si>
    <t>238.</t>
  </si>
  <si>
    <t>Nápravník Jan</t>
  </si>
  <si>
    <t>REDPOINT ELEVEN</t>
  </si>
  <si>
    <t>239.</t>
  </si>
  <si>
    <t>Krupička Miroslav</t>
  </si>
  <si>
    <t>240.</t>
  </si>
  <si>
    <t>Kroulík Richard</t>
  </si>
  <si>
    <t>241.</t>
  </si>
  <si>
    <t>Kosinka Petr</t>
  </si>
  <si>
    <t>Kroměříž</t>
  </si>
  <si>
    <t>242.</t>
  </si>
  <si>
    <t>Černý Michal</t>
  </si>
  <si>
    <t>243.</t>
  </si>
  <si>
    <t>244.</t>
  </si>
  <si>
    <t>245.</t>
  </si>
  <si>
    <t>246.</t>
  </si>
  <si>
    <t>247.</t>
  </si>
  <si>
    <t>248.</t>
  </si>
  <si>
    <t>249.</t>
  </si>
  <si>
    <t>250.</t>
  </si>
  <si>
    <t>Startovní listina ženy</t>
  </si>
  <si>
    <t>Pechková Jana</t>
  </si>
  <si>
    <t>Maršíková Kateřina</t>
  </si>
  <si>
    <t>Dobruška</t>
  </si>
  <si>
    <t>Strnádková Jana</t>
  </si>
  <si>
    <t>Dolní Kalná</t>
  </si>
  <si>
    <t>Friebelová Eva</t>
  </si>
  <si>
    <t>Kubečková Radka</t>
  </si>
  <si>
    <t>Vraštilová Miloslava</t>
  </si>
  <si>
    <t>Hájková Renata</t>
  </si>
  <si>
    <t>Fialová Magdalena</t>
  </si>
  <si>
    <t>Fialová Lucie</t>
  </si>
  <si>
    <t>Sahulová Markéta</t>
  </si>
  <si>
    <t>Sahulová Tereza</t>
  </si>
  <si>
    <t>Kuldová Adéla</t>
  </si>
  <si>
    <t>Kuhlová Kristýna</t>
  </si>
  <si>
    <t>Ryšavá Denisa</t>
  </si>
  <si>
    <t>Lysická Eliška</t>
  </si>
  <si>
    <t>Janečková Petra</t>
  </si>
  <si>
    <t>Šiková Diviška</t>
  </si>
  <si>
    <t>Kubasová Leona</t>
  </si>
  <si>
    <t>Kubasová Sabina</t>
  </si>
  <si>
    <t>Vostřesová Tereza</t>
  </si>
  <si>
    <t>Hornychová Pavlína</t>
  </si>
  <si>
    <t>sama za sebe</t>
  </si>
  <si>
    <t>Metelková Michaela</t>
  </si>
  <si>
    <t>Lantová Hedvika</t>
  </si>
  <si>
    <t>Prouzová Michaela</t>
  </si>
  <si>
    <t>Hanušová Natálie</t>
  </si>
  <si>
    <t>Vlčková Kateřina</t>
  </si>
  <si>
    <t>Vachová Adéla</t>
  </si>
  <si>
    <t>Krůlová Sára</t>
  </si>
  <si>
    <t>Repáňová Lucie</t>
  </si>
  <si>
    <t>Flečková Nikol</t>
  </si>
  <si>
    <t>Bohušková Marie</t>
  </si>
  <si>
    <t>Jirsáková Kateřina</t>
  </si>
  <si>
    <t>SDH Zvole</t>
  </si>
  <si>
    <t>Pátková Michaela</t>
  </si>
  <si>
    <t>Součková Zuzana</t>
  </si>
  <si>
    <t>Lukášová Lucie</t>
  </si>
  <si>
    <t>Brýdlová Tereza</t>
  </si>
  <si>
    <t>Matěnová Marie</t>
  </si>
  <si>
    <t>Vacková Hana</t>
  </si>
  <si>
    <t>Sokol Starkoč</t>
  </si>
  <si>
    <t>Metelková Táňa</t>
  </si>
  <si>
    <t>TJ Sokol Hradec Králové</t>
  </si>
  <si>
    <t>Khýrová Aneta</t>
  </si>
  <si>
    <t>Nesládková Dagmar</t>
  </si>
  <si>
    <t>Brumlichová Romana</t>
  </si>
  <si>
    <t>Hauschková Dagmar</t>
  </si>
  <si>
    <t>TJ Spartak Police</t>
  </si>
  <si>
    <t>Paulů Blanka</t>
  </si>
  <si>
    <t>Marková Veronika</t>
  </si>
  <si>
    <t>AC Pardubice</t>
  </si>
  <si>
    <t>Jiroutová Lucie</t>
  </si>
  <si>
    <t>Lelková Dorotka</t>
  </si>
  <si>
    <t>ČOLEK team</t>
  </si>
  <si>
    <t>Lelková Natálka</t>
  </si>
  <si>
    <t>Stratílková Ema</t>
  </si>
  <si>
    <t>Duchová Karolína</t>
  </si>
  <si>
    <t>Krumphanzlová Johana</t>
  </si>
  <si>
    <t>Čerenkova Petra</t>
  </si>
  <si>
    <t>TJ Soko Hradec Králové</t>
  </si>
  <si>
    <t>Flášarová Lenka</t>
  </si>
  <si>
    <t>Frintová vendula</t>
  </si>
  <si>
    <t>EKOL Brno</t>
  </si>
  <si>
    <t>Šimková Daniela</t>
  </si>
  <si>
    <t>BAKSEAL SIX TEAM</t>
  </si>
  <si>
    <t>Rudolfová Jana</t>
  </si>
  <si>
    <t>Krumphanzlová Eva</t>
  </si>
  <si>
    <t>Klikarová Eliška</t>
  </si>
  <si>
    <t>Bezděková Hana</t>
  </si>
  <si>
    <t>Davidová Adriana</t>
  </si>
  <si>
    <t>Radeč</t>
  </si>
  <si>
    <t>Duffová Ivana</t>
  </si>
  <si>
    <t>Eva Lobo</t>
  </si>
  <si>
    <t>Gultová Adéla</t>
  </si>
  <si>
    <t>Velké Poříčí</t>
  </si>
  <si>
    <t>Svobodová Anna</t>
  </si>
  <si>
    <t>Žatecká Lenka</t>
  </si>
  <si>
    <t>Žacléř</t>
  </si>
  <si>
    <t>Hanušová Lenka</t>
  </si>
  <si>
    <t>Tylšová Daniela</t>
  </si>
  <si>
    <t>HISPORT</t>
  </si>
  <si>
    <t>Šimáková Klára</t>
  </si>
  <si>
    <t>Jirásková Eva</t>
  </si>
  <si>
    <t>Lanškroun</t>
  </si>
  <si>
    <t>Adamová Andrea</t>
  </si>
  <si>
    <t>Pončová Eva</t>
  </si>
  <si>
    <t>Jonášová Zdeňka</t>
  </si>
  <si>
    <t>Peterková Veronika</t>
  </si>
  <si>
    <t>Krátka Anna</t>
  </si>
  <si>
    <t>Hellerová Hana</t>
  </si>
  <si>
    <t>Vávrová Alžběta</t>
  </si>
  <si>
    <t>Dolní Brusnice</t>
  </si>
  <si>
    <t>Poštulková Radka</t>
  </si>
  <si>
    <t>Turnov</t>
  </si>
  <si>
    <t>Bejšovcová Laura</t>
  </si>
  <si>
    <t>Plná Natálie</t>
  </si>
  <si>
    <t>Ernestová Viktoria</t>
  </si>
  <si>
    <t>Bejšovcová Pavlína</t>
  </si>
  <si>
    <t>Kirschová Nikola</t>
  </si>
  <si>
    <t>Barvíková Adéla</t>
  </si>
  <si>
    <t>Ondráčková Barbora</t>
  </si>
  <si>
    <t>Ernestová Sofie</t>
  </si>
  <si>
    <t>Loudová Pavla</t>
  </si>
  <si>
    <t>Kubátová Barbora</t>
  </si>
  <si>
    <t>HO Semily</t>
  </si>
  <si>
    <t>Hanušová Kamila</t>
  </si>
  <si>
    <t>Lhota p. Hořičkami</t>
  </si>
  <si>
    <t>Pajerová Jana</t>
  </si>
  <si>
    <t>Krejčí Andrea</t>
  </si>
  <si>
    <t>MARABU team Boskovice</t>
  </si>
  <si>
    <t>Blahová Helena</t>
  </si>
  <si>
    <t>Zámečníková Irena</t>
  </si>
  <si>
    <t>Svoboda nad Úpou</t>
  </si>
  <si>
    <t>Fidlerová Jana</t>
  </si>
  <si>
    <t>Báječné ženy v běhu Č.S.</t>
  </si>
  <si>
    <t>Házová Kristýna</t>
  </si>
  <si>
    <t>Báječné ženy v běhu Jil.</t>
  </si>
  <si>
    <t>Horkelová Hana</t>
  </si>
  <si>
    <t>Benedová Zdenka</t>
  </si>
  <si>
    <t>Jiskra Třeboň</t>
  </si>
  <si>
    <t>Fialová Adéla</t>
  </si>
  <si>
    <t>Pořadí</t>
  </si>
  <si>
    <t>Čas</t>
  </si>
  <si>
    <t>0:17</t>
  </si>
  <si>
    <t>0:21</t>
  </si>
  <si>
    <t>0:25</t>
  </si>
  <si>
    <r>
      <t xml:space="preserve">Ředitel závodu  : </t>
    </r>
    <r>
      <rPr>
        <i/>
        <sz val="10"/>
        <rFont val="Arial CE"/>
        <family val="2"/>
      </rPr>
      <t xml:space="preserve"> Karel Šklíba</t>
    </r>
  </si>
  <si>
    <r>
      <t>Hlavní rozhodčí :</t>
    </r>
    <r>
      <rPr>
        <sz val="10"/>
        <rFont val="Arial CE"/>
        <family val="2"/>
      </rPr>
      <t xml:space="preserve">  </t>
    </r>
    <r>
      <rPr>
        <i/>
        <sz val="10"/>
        <rFont val="Arial CE"/>
        <family val="2"/>
      </rPr>
      <t>Mirko Jiránek</t>
    </r>
  </si>
  <si>
    <t xml:space="preserve">MARATONSTAV a.s. </t>
  </si>
  <si>
    <r>
      <t>E-mail:</t>
    </r>
    <r>
      <rPr>
        <b/>
        <i/>
        <sz val="10"/>
        <rFont val="Arial CE"/>
        <family val="2"/>
      </rPr>
      <t xml:space="preserve">    maratonstav@maratonstav.cz</t>
    </r>
  </si>
  <si>
    <t>Palackého 348</t>
  </si>
  <si>
    <r>
      <t>Telefon:</t>
    </r>
    <r>
      <rPr>
        <b/>
        <sz val="10"/>
        <rFont val="Arial CE"/>
        <family val="2"/>
      </rPr>
      <t xml:space="preserve"> </t>
    </r>
    <r>
      <rPr>
        <b/>
        <i/>
        <sz val="10"/>
        <rFont val="Arial CE"/>
        <family val="2"/>
      </rPr>
      <t xml:space="preserve"> 499 781 341</t>
    </r>
  </si>
  <si>
    <t>542 32  Úpice</t>
  </si>
  <si>
    <r>
      <t>Fax:</t>
    </r>
    <r>
      <rPr>
        <b/>
        <sz val="10"/>
        <rFont val="Arial CE"/>
        <family val="2"/>
      </rPr>
      <t xml:space="preserve">       </t>
    </r>
    <r>
      <rPr>
        <b/>
        <i/>
        <sz val="10"/>
        <rFont val="Arial CE"/>
        <family val="2"/>
      </rPr>
      <t xml:space="preserve"> 499 881 359</t>
    </r>
  </si>
  <si>
    <t>0:16</t>
  </si>
  <si>
    <t>0:19</t>
  </si>
  <si>
    <t>0:20</t>
  </si>
  <si>
    <t>0:22</t>
  </si>
  <si>
    <t>0:23</t>
  </si>
  <si>
    <t>1:15</t>
  </si>
  <si>
    <t>1:17</t>
  </si>
  <si>
    <t>1:19</t>
  </si>
  <si>
    <t>1:22</t>
  </si>
  <si>
    <t>1:24</t>
  </si>
  <si>
    <t>1:27</t>
  </si>
  <si>
    <t>1:30</t>
  </si>
  <si>
    <t>1:41</t>
  </si>
  <si>
    <t>1:44</t>
  </si>
  <si>
    <t>1:51</t>
  </si>
  <si>
    <t>1:21</t>
  </si>
  <si>
    <t>1:23</t>
  </si>
  <si>
    <t>1:31</t>
  </si>
  <si>
    <t>1:34</t>
  </si>
  <si>
    <t>1:38</t>
  </si>
  <si>
    <t>2:29</t>
  </si>
  <si>
    <t>2:30</t>
  </si>
  <si>
    <t>2:39</t>
  </si>
  <si>
    <t>2:46</t>
  </si>
  <si>
    <t>2:49</t>
  </si>
  <si>
    <t>2:36</t>
  </si>
  <si>
    <t>2:38</t>
  </si>
  <si>
    <t>2:40</t>
  </si>
  <si>
    <t>3:46</t>
  </si>
  <si>
    <t>3:50</t>
  </si>
  <si>
    <t>4:03</t>
  </si>
  <si>
    <t>4:17</t>
  </si>
  <si>
    <t>2:32</t>
  </si>
  <si>
    <t>2:53</t>
  </si>
  <si>
    <t>2:58</t>
  </si>
  <si>
    <t>3:25</t>
  </si>
  <si>
    <t>3:57</t>
  </si>
  <si>
    <t>4:13</t>
  </si>
  <si>
    <t>5:32</t>
  </si>
  <si>
    <t>5:51</t>
  </si>
  <si>
    <t>6:35</t>
  </si>
  <si>
    <t>6:56</t>
  </si>
  <si>
    <t>7:01</t>
  </si>
  <si>
    <t>7:30</t>
  </si>
  <si>
    <t>8:42</t>
  </si>
  <si>
    <t>0:35:38</t>
  </si>
  <si>
    <t>0:36:07</t>
  </si>
  <si>
    <t>0:36:18</t>
  </si>
  <si>
    <t>0:40:17</t>
  </si>
  <si>
    <t>0:40:36</t>
  </si>
  <si>
    <t>0:43:33</t>
  </si>
  <si>
    <t>0:43:57</t>
  </si>
  <si>
    <t>0:32:47</t>
  </si>
  <si>
    <t>0:32:48</t>
  </si>
  <si>
    <t>0:34:57</t>
  </si>
  <si>
    <t>0:36:51</t>
  </si>
  <si>
    <t>0:37:06</t>
  </si>
  <si>
    <t>0:37:18</t>
  </si>
  <si>
    <t>0:37:19</t>
  </si>
  <si>
    <t>0:37:32</t>
  </si>
  <si>
    <t>0:37:35</t>
  </si>
  <si>
    <t>0:37:36</t>
  </si>
  <si>
    <t>0:37:38</t>
  </si>
  <si>
    <t>0:37:57</t>
  </si>
  <si>
    <t>0:38:22</t>
  </si>
  <si>
    <t>0:40:03</t>
  </si>
  <si>
    <t>0:40:08</t>
  </si>
  <si>
    <t>0:40:20</t>
  </si>
  <si>
    <t>0:41:19</t>
  </si>
  <si>
    <t>0:41:48</t>
  </si>
  <si>
    <t>0:42:16</t>
  </si>
  <si>
    <t>0:42:34</t>
  </si>
  <si>
    <t>0:42:45</t>
  </si>
  <si>
    <t>0:43:07</t>
  </si>
  <si>
    <t>0:44:27</t>
  </si>
  <si>
    <t>0:46:08</t>
  </si>
  <si>
    <t>0:46:57</t>
  </si>
  <si>
    <t>0:48:16</t>
  </si>
  <si>
    <t>0:40:14</t>
  </si>
  <si>
    <t>0:44:16</t>
  </si>
  <si>
    <t>0:44:53</t>
  </si>
  <si>
    <t>0:46:03</t>
  </si>
  <si>
    <t>0:49:31</t>
  </si>
  <si>
    <t>0:52:20</t>
  </si>
  <si>
    <t>0:54:22</t>
  </si>
  <si>
    <t>0:54:56</t>
  </si>
  <si>
    <t>0:57:26</t>
  </si>
  <si>
    <t>0:32:42</t>
  </si>
  <si>
    <t>0:33:58</t>
  </si>
  <si>
    <t>0:36:11</t>
  </si>
  <si>
    <t>0:37:14</t>
  </si>
  <si>
    <t>0:37:26</t>
  </si>
  <si>
    <t>0:37:51</t>
  </si>
  <si>
    <t>0:38:30</t>
  </si>
  <si>
    <t>0:39:33</t>
  </si>
  <si>
    <t>0:40:05</t>
  </si>
  <si>
    <t>0:40:32</t>
  </si>
  <si>
    <t>0:41:20</t>
  </si>
  <si>
    <t>0:41:34</t>
  </si>
  <si>
    <t>0:42:55</t>
  </si>
  <si>
    <t>0:43:32</t>
  </si>
  <si>
    <t>0:43:46</t>
  </si>
  <si>
    <t>0:43:52</t>
  </si>
  <si>
    <t>0:44:42</t>
  </si>
  <si>
    <t>0:44:55</t>
  </si>
  <si>
    <t>0:45:58</t>
  </si>
  <si>
    <t>0:46:15</t>
  </si>
  <si>
    <t>0:47:35</t>
  </si>
  <si>
    <t>0:48:30</t>
  </si>
  <si>
    <t>0:48:31</t>
  </si>
  <si>
    <t>0:48:46</t>
  </si>
  <si>
    <t>0:48:56</t>
  </si>
  <si>
    <t>0:50:30</t>
  </si>
  <si>
    <t>0:52:09</t>
  </si>
  <si>
    <t>0:52:21</t>
  </si>
  <si>
    <t>0:40:49</t>
  </si>
  <si>
    <t>0:42:02</t>
  </si>
  <si>
    <t>0:44:37</t>
  </si>
  <si>
    <t>0:45:52</t>
  </si>
  <si>
    <t>0:46:29</t>
  </si>
  <si>
    <t>0:46:38</t>
  </si>
  <si>
    <t>0:48:03</t>
  </si>
  <si>
    <t>0:50:06</t>
  </si>
  <si>
    <t>0:50:35</t>
  </si>
  <si>
    <t>0:50:46</t>
  </si>
  <si>
    <t>0:52:29</t>
  </si>
  <si>
    <t>0:52:39</t>
  </si>
  <si>
    <t>0:52:57</t>
  </si>
  <si>
    <t>0:55:07</t>
  </si>
  <si>
    <t>0:55:09</t>
  </si>
  <si>
    <t>0:55:21</t>
  </si>
  <si>
    <t>0:55:30</t>
  </si>
  <si>
    <t>0:57:23</t>
  </si>
  <si>
    <t>0:57:25</t>
  </si>
  <si>
    <t>0:58:53</t>
  </si>
  <si>
    <t>0:35:49</t>
  </si>
  <si>
    <t>0:36:36</t>
  </si>
  <si>
    <t>0:37:28</t>
  </si>
  <si>
    <t>0:38:24</t>
  </si>
  <si>
    <t>0:40:04</t>
  </si>
  <si>
    <t>0:40:21</t>
  </si>
  <si>
    <t>0:43:16</t>
  </si>
  <si>
    <t>0:45:15</t>
  </si>
  <si>
    <t>0:45:25</t>
  </si>
  <si>
    <t>0:46:43</t>
  </si>
  <si>
    <t>0:50:25</t>
  </si>
  <si>
    <t>1:03:05</t>
  </si>
  <si>
    <t>0:41:01</t>
  </si>
  <si>
    <t>0:43:27</t>
  </si>
  <si>
    <t>0:44:10</t>
  </si>
  <si>
    <t>0:45:19</t>
  </si>
  <si>
    <t>0:47:18</t>
  </si>
  <si>
    <t>0:47:41</t>
  </si>
  <si>
    <t>0:48:51</t>
  </si>
  <si>
    <t>0:49:39</t>
  </si>
  <si>
    <t>0:51:25</t>
  </si>
  <si>
    <t>0:52:52</t>
  </si>
  <si>
    <t>0:54:40</t>
  </si>
  <si>
    <t>0:54:44</t>
  </si>
  <si>
    <t>0:55:27</t>
  </si>
  <si>
    <t>0:55:31</t>
  </si>
  <si>
    <t>0:55:41</t>
  </si>
  <si>
    <t>0:56:20</t>
  </si>
  <si>
    <t>0:57:19</t>
  </si>
  <si>
    <t>0:58:42</t>
  </si>
  <si>
    <t>1:03:39</t>
  </si>
  <si>
    <t>1:04:38</t>
  </si>
  <si>
    <t>1:20:31</t>
  </si>
  <si>
    <t>ÚPICKÁ DESÍTKA - 2015</t>
  </si>
  <si>
    <t>Ředitel závodu  :  Karel Šklíba</t>
  </si>
  <si>
    <t>Hlavní rozhodčí :  Mirko Jiránek</t>
  </si>
  <si>
    <t>E-mail:    maratonstav@maratonstav.cz</t>
  </si>
  <si>
    <t>Telefon:  499 781 341</t>
  </si>
  <si>
    <t>Fax:          499 881 359</t>
  </si>
  <si>
    <t>Poř.</t>
  </si>
  <si>
    <t>St.č.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</si>
</sst>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MM:SS.0"/>
    <numFmt numFmtId="167" formatCode="@"/>
    <numFmt numFmtId="168" formatCode="D/M/YYYY"/>
  </numFmts>
  <fonts count="18">
    <font>
      <sz val="10"/>
      <name val="Arial"/>
      <family val="2"/>
    </font>
    <font>
      <sz val="10"/>
      <name val="Arial CE"/>
      <family val="2"/>
    </font>
    <font>
      <b/>
      <i/>
      <u val="single"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0"/>
      <color indexed="10"/>
      <name val="Arial CE"/>
      <family val="2"/>
    </font>
    <font>
      <b/>
      <i/>
      <sz val="10"/>
      <name val="Arial CE"/>
      <family val="2"/>
    </font>
    <font>
      <b/>
      <sz val="12"/>
      <color indexed="10"/>
      <name val="Arial CE"/>
      <family val="2"/>
    </font>
    <font>
      <b/>
      <u val="single"/>
      <sz val="12"/>
      <name val="Arial CE"/>
      <family val="2"/>
    </font>
    <font>
      <b/>
      <sz val="8"/>
      <name val="Arial CE"/>
      <family val="2"/>
    </font>
    <font>
      <b/>
      <i/>
      <u val="single"/>
      <sz val="20"/>
      <name val="Arial CE"/>
      <family val="2"/>
    </font>
    <font>
      <b/>
      <i/>
      <sz val="12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b/>
      <i/>
      <sz val="6"/>
      <name val="Arial CE"/>
      <family val="2"/>
    </font>
    <font>
      <b/>
      <i/>
      <sz val="11"/>
      <name val="Arial CE"/>
      <family val="2"/>
    </font>
    <font>
      <b/>
      <i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60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Alignment="1">
      <alignment horizontal="center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3" fillId="0" borderId="0" xfId="20" applyFont="1" applyAlignment="1">
      <alignment horizontal="center"/>
      <protection/>
    </xf>
    <xf numFmtId="164" fontId="4" fillId="0" borderId="0" xfId="20" applyFont="1" applyAlignment="1">
      <alignment horizontal="center"/>
      <protection/>
    </xf>
    <xf numFmtId="164" fontId="5" fillId="0" borderId="0" xfId="20" applyFont="1" applyAlignment="1">
      <alignment horizontal="center"/>
      <protection/>
    </xf>
    <xf numFmtId="164" fontId="1" fillId="0" borderId="0" xfId="20" applyFont="1" applyAlignment="1">
      <alignment horizontal="left"/>
      <protection/>
    </xf>
    <xf numFmtId="166" fontId="5" fillId="0" borderId="0" xfId="20" applyNumberFormat="1" applyFont="1" applyAlignment="1">
      <alignment horizontal="center"/>
      <protection/>
    </xf>
    <xf numFmtId="164" fontId="6" fillId="0" borderId="0" xfId="20" applyFont="1" applyAlignment="1">
      <alignment horizontal="left"/>
      <protection/>
    </xf>
    <xf numFmtId="164" fontId="7" fillId="0" borderId="0" xfId="20" applyFont="1" applyAlignment="1">
      <alignment horizontal="left"/>
      <protection/>
    </xf>
    <xf numFmtId="164" fontId="6" fillId="0" borderId="1" xfId="20" applyFont="1" applyBorder="1" applyAlignment="1">
      <alignment horizontal="center"/>
      <protection/>
    </xf>
    <xf numFmtId="164" fontId="6" fillId="0" borderId="2" xfId="20" applyFont="1" applyBorder="1" applyAlignment="1">
      <alignment horizontal="center"/>
      <protection/>
    </xf>
    <xf numFmtId="164" fontId="6" fillId="0" borderId="3" xfId="20" applyFont="1" applyBorder="1" applyAlignment="1">
      <alignment horizontal="center"/>
      <protection/>
    </xf>
    <xf numFmtId="164" fontId="6" fillId="0" borderId="2" xfId="20" applyFont="1" applyBorder="1">
      <alignment/>
      <protection/>
    </xf>
    <xf numFmtId="164" fontId="6" fillId="0" borderId="3" xfId="20" applyFont="1" applyBorder="1">
      <alignment/>
      <protection/>
    </xf>
    <xf numFmtId="164" fontId="6" fillId="0" borderId="1" xfId="20" applyFont="1" applyBorder="1">
      <alignment/>
      <protection/>
    </xf>
    <xf numFmtId="164" fontId="3" fillId="0" borderId="4" xfId="20" applyFont="1" applyBorder="1" applyAlignment="1">
      <alignment horizontal="center"/>
      <protection/>
    </xf>
    <xf numFmtId="164" fontId="3" fillId="0" borderId="5" xfId="20" applyFont="1" applyBorder="1" applyAlignment="1">
      <alignment horizontal="center"/>
      <protection/>
    </xf>
    <xf numFmtId="164" fontId="3" fillId="0" borderId="6" xfId="20" applyFont="1" applyBorder="1" applyAlignment="1">
      <alignment horizontal="center"/>
      <protection/>
    </xf>
    <xf numFmtId="164" fontId="1" fillId="0" borderId="5" xfId="20" applyBorder="1" applyAlignment="1">
      <alignment horizontal="center"/>
      <protection/>
    </xf>
    <xf numFmtId="164" fontId="1" fillId="0" borderId="7" xfId="20" applyFont="1" applyBorder="1" applyAlignment="1">
      <alignment horizontal="left"/>
      <protection/>
    </xf>
    <xf numFmtId="164" fontId="1" fillId="0" borderId="8" xfId="20" applyFont="1" applyBorder="1">
      <alignment/>
      <protection/>
    </xf>
    <xf numFmtId="164" fontId="1" fillId="0" borderId="6" xfId="20" applyBorder="1">
      <alignment/>
      <protection/>
    </xf>
    <xf numFmtId="164" fontId="3" fillId="0" borderId="1" xfId="20" applyFont="1" applyBorder="1" applyAlignment="1">
      <alignment horizontal="center"/>
      <protection/>
    </xf>
    <xf numFmtId="164" fontId="3" fillId="0" borderId="3" xfId="20" applyFont="1" applyBorder="1" applyAlignment="1">
      <alignment horizontal="center"/>
      <protection/>
    </xf>
    <xf numFmtId="164" fontId="3" fillId="0" borderId="9" xfId="20" applyFont="1" applyBorder="1" applyAlignment="1">
      <alignment horizontal="center"/>
      <protection/>
    </xf>
    <xf numFmtId="164" fontId="3" fillId="0" borderId="10" xfId="20" applyFont="1" applyBorder="1" applyAlignment="1">
      <alignment horizontal="center"/>
      <protection/>
    </xf>
    <xf numFmtId="164" fontId="3" fillId="0" borderId="11" xfId="20" applyFont="1" applyBorder="1" applyAlignment="1">
      <alignment horizontal="center"/>
      <protection/>
    </xf>
    <xf numFmtId="164" fontId="1" fillId="0" borderId="10" xfId="20" applyBorder="1" applyAlignment="1">
      <alignment horizontal="center"/>
      <protection/>
    </xf>
    <xf numFmtId="164" fontId="1" fillId="0" borderId="6" xfId="20" applyBorder="1" applyAlignment="1">
      <alignment horizontal="center"/>
      <protection/>
    </xf>
    <xf numFmtId="164" fontId="1" fillId="0" borderId="12" xfId="20" applyFont="1" applyBorder="1">
      <alignment/>
      <protection/>
    </xf>
    <xf numFmtId="164" fontId="1" fillId="0" borderId="4" xfId="20" applyBorder="1" applyAlignment="1">
      <alignment horizontal="center"/>
      <protection/>
    </xf>
    <xf numFmtId="164" fontId="1" fillId="0" borderId="9" xfId="20" applyBorder="1" applyAlignment="1">
      <alignment horizontal="center"/>
      <protection/>
    </xf>
    <xf numFmtId="164" fontId="3" fillId="0" borderId="12" xfId="20" applyFont="1" applyBorder="1" applyAlignment="1">
      <alignment horizontal="center"/>
      <protection/>
    </xf>
    <xf numFmtId="164" fontId="1" fillId="0" borderId="11" xfId="20" applyFont="1" applyBorder="1">
      <alignment/>
      <protection/>
    </xf>
    <xf numFmtId="164" fontId="1" fillId="0" borderId="13" xfId="20" applyBorder="1" applyAlignment="1">
      <alignment horizontal="center"/>
      <protection/>
    </xf>
    <xf numFmtId="164" fontId="3" fillId="0" borderId="14" xfId="20" applyFont="1" applyBorder="1" applyAlignment="1">
      <alignment horizontal="center"/>
      <protection/>
    </xf>
    <xf numFmtId="164" fontId="3" fillId="0" borderId="15" xfId="20" applyFont="1" applyBorder="1" applyAlignment="1">
      <alignment horizontal="center"/>
      <protection/>
    </xf>
    <xf numFmtId="164" fontId="3" fillId="0" borderId="16" xfId="20" applyFont="1" applyBorder="1" applyAlignment="1">
      <alignment horizontal="center"/>
      <protection/>
    </xf>
    <xf numFmtId="164" fontId="1" fillId="0" borderId="15" xfId="20" applyBorder="1" applyAlignment="1">
      <alignment horizontal="center"/>
      <protection/>
    </xf>
    <xf numFmtId="164" fontId="1" fillId="0" borderId="16" xfId="20" applyFont="1" applyBorder="1" applyAlignment="1">
      <alignment horizontal="left"/>
      <protection/>
    </xf>
    <xf numFmtId="164" fontId="1" fillId="0" borderId="17" xfId="20" applyFont="1" applyBorder="1">
      <alignment/>
      <protection/>
    </xf>
    <xf numFmtId="164" fontId="1" fillId="0" borderId="14" xfId="20" applyFont="1" applyBorder="1">
      <alignment/>
      <protection/>
    </xf>
    <xf numFmtId="164" fontId="1" fillId="0" borderId="14" xfId="20" applyBorder="1" applyAlignment="1">
      <alignment horizontal="center"/>
      <protection/>
    </xf>
    <xf numFmtId="164" fontId="1" fillId="0" borderId="6" xfId="20" applyFont="1" applyBorder="1" applyAlignment="1">
      <alignment horizontal="left"/>
      <protection/>
    </xf>
    <xf numFmtId="164" fontId="1" fillId="0" borderId="0" xfId="20" applyBorder="1" applyAlignment="1">
      <alignment horizontal="center"/>
      <protection/>
    </xf>
    <xf numFmtId="164" fontId="3" fillId="0" borderId="0" xfId="20" applyFont="1" applyBorder="1" applyAlignment="1">
      <alignment horizontal="center"/>
      <protection/>
    </xf>
    <xf numFmtId="164" fontId="1" fillId="0" borderId="16" xfId="20" applyBorder="1">
      <alignment/>
      <protection/>
    </xf>
    <xf numFmtId="164" fontId="8" fillId="0" borderId="18" xfId="20" applyFont="1" applyBorder="1" applyAlignment="1">
      <alignment vertical="center"/>
      <protection/>
    </xf>
    <xf numFmtId="164" fontId="3" fillId="0" borderId="18" xfId="20" applyFont="1" applyBorder="1" applyAlignment="1">
      <alignment horizontal="left" vertical="center"/>
      <protection/>
    </xf>
    <xf numFmtId="164" fontId="3" fillId="0" borderId="18" xfId="20" applyFont="1" applyBorder="1" applyAlignment="1">
      <alignment vertical="center"/>
      <protection/>
    </xf>
    <xf numFmtId="164" fontId="9" fillId="0" borderId="1" xfId="20" applyFont="1" applyBorder="1" applyAlignment="1">
      <alignment horizontal="center" vertical="center"/>
      <protection/>
    </xf>
    <xf numFmtId="164" fontId="9" fillId="0" borderId="1" xfId="20" applyFont="1" applyBorder="1" applyAlignment="1">
      <alignment horizontal="center" vertical="center" wrapText="1"/>
      <protection/>
    </xf>
    <xf numFmtId="164" fontId="9" fillId="0" borderId="19" xfId="20" applyFont="1" applyFill="1" applyBorder="1" applyAlignment="1">
      <alignment horizontal="center"/>
      <protection/>
    </xf>
    <xf numFmtId="164" fontId="9" fillId="0" borderId="20" xfId="20" applyFont="1" applyFill="1" applyBorder="1" applyAlignment="1">
      <alignment horizontal="center"/>
      <protection/>
    </xf>
    <xf numFmtId="164" fontId="4" fillId="2" borderId="20" xfId="20" applyFont="1" applyFill="1" applyBorder="1" applyAlignment="1">
      <alignment horizontal="left"/>
      <protection/>
    </xf>
    <xf numFmtId="164" fontId="4" fillId="2" borderId="19" xfId="20" applyFont="1" applyFill="1" applyBorder="1" applyAlignment="1">
      <alignment horizontal="center"/>
      <protection/>
    </xf>
    <xf numFmtId="164" fontId="4" fillId="0" borderId="19" xfId="20" applyFont="1" applyFill="1" applyBorder="1" applyAlignment="1">
      <alignment horizontal="center"/>
      <protection/>
    </xf>
    <xf numFmtId="164" fontId="4" fillId="0" borderId="19" xfId="20" applyFont="1" applyFill="1" applyBorder="1" applyAlignment="1">
      <alignment horizontal="left"/>
      <protection/>
    </xf>
    <xf numFmtId="164" fontId="9" fillId="0" borderId="9" xfId="20" applyFont="1" applyFill="1" applyBorder="1" applyAlignment="1">
      <alignment horizontal="center"/>
      <protection/>
    </xf>
    <xf numFmtId="164" fontId="9" fillId="0" borderId="12" xfId="20" applyFont="1" applyFill="1" applyBorder="1" applyAlignment="1">
      <alignment horizontal="center"/>
      <protection/>
    </xf>
    <xf numFmtId="164" fontId="4" fillId="2" borderId="12" xfId="20" applyFont="1" applyFill="1" applyBorder="1" applyAlignment="1">
      <alignment horizontal="left"/>
      <protection/>
    </xf>
    <xf numFmtId="164" fontId="4" fillId="2" borderId="9" xfId="20" applyFont="1" applyFill="1" applyBorder="1" applyAlignment="1">
      <alignment horizontal="center"/>
      <protection/>
    </xf>
    <xf numFmtId="164" fontId="4" fillId="0" borderId="9" xfId="20" applyFont="1" applyFill="1" applyBorder="1" applyAlignment="1">
      <alignment horizontal="center"/>
      <protection/>
    </xf>
    <xf numFmtId="164" fontId="4" fillId="2" borderId="9" xfId="20" applyFont="1" applyFill="1" applyBorder="1" applyAlignment="1">
      <alignment horizontal="left"/>
      <protection/>
    </xf>
    <xf numFmtId="164" fontId="9" fillId="2" borderId="9" xfId="20" applyFont="1" applyFill="1" applyBorder="1" applyAlignment="1">
      <alignment horizontal="center"/>
      <protection/>
    </xf>
    <xf numFmtId="164" fontId="4" fillId="0" borderId="12" xfId="20" applyFont="1" applyFill="1" applyBorder="1" applyAlignment="1">
      <alignment horizontal="left"/>
      <protection/>
    </xf>
    <xf numFmtId="164" fontId="9" fillId="2" borderId="12" xfId="20" applyFont="1" applyFill="1" applyBorder="1" applyAlignment="1">
      <alignment horizontal="center"/>
      <protection/>
    </xf>
    <xf numFmtId="164" fontId="4" fillId="0" borderId="9" xfId="20" applyFont="1" applyFill="1" applyBorder="1" applyAlignment="1">
      <alignment horizontal="left"/>
      <protection/>
    </xf>
    <xf numFmtId="164" fontId="4" fillId="0" borderId="8" xfId="20" applyFont="1" applyFill="1" applyBorder="1" applyAlignment="1">
      <alignment horizontal="left"/>
      <protection/>
    </xf>
    <xf numFmtId="164" fontId="4" fillId="0" borderId="4" xfId="20" applyFont="1" applyFill="1" applyBorder="1" applyAlignment="1">
      <alignment horizontal="center"/>
      <protection/>
    </xf>
    <xf numFmtId="164" fontId="4" fillId="0" borderId="4" xfId="20" applyFont="1" applyFill="1" applyBorder="1" applyAlignment="1">
      <alignment horizontal="left"/>
      <protection/>
    </xf>
    <xf numFmtId="164" fontId="4" fillId="2" borderId="8" xfId="20" applyFont="1" applyFill="1" applyBorder="1" applyAlignment="1">
      <alignment horizontal="left"/>
      <protection/>
    </xf>
    <xf numFmtId="164" fontId="4" fillId="2" borderId="4" xfId="20" applyFont="1" applyFill="1" applyBorder="1" applyAlignment="1">
      <alignment horizontal="center"/>
      <protection/>
    </xf>
    <xf numFmtId="164" fontId="4" fillId="2" borderId="4" xfId="20" applyFont="1" applyFill="1" applyBorder="1" applyAlignment="1">
      <alignment horizontal="left"/>
      <protection/>
    </xf>
    <xf numFmtId="164" fontId="9" fillId="2" borderId="8" xfId="20" applyFont="1" applyFill="1" applyBorder="1" applyAlignment="1">
      <alignment horizontal="center"/>
      <protection/>
    </xf>
    <xf numFmtId="164" fontId="9" fillId="0" borderId="8" xfId="20" applyFont="1" applyFill="1" applyBorder="1" applyAlignment="1">
      <alignment horizontal="center"/>
      <protection/>
    </xf>
    <xf numFmtId="164" fontId="9" fillId="2" borderId="21" xfId="20" applyFont="1" applyFill="1" applyBorder="1" applyAlignment="1">
      <alignment horizontal="center"/>
      <protection/>
    </xf>
    <xf numFmtId="164" fontId="9" fillId="2" borderId="22" xfId="20" applyFont="1" applyFill="1" applyBorder="1" applyAlignment="1">
      <alignment horizontal="center"/>
      <protection/>
    </xf>
    <xf numFmtId="164" fontId="4" fillId="2" borderId="22" xfId="20" applyFont="1" applyFill="1" applyBorder="1" applyAlignment="1">
      <alignment horizontal="left"/>
      <protection/>
    </xf>
    <xf numFmtId="164" fontId="4" fillId="2" borderId="21" xfId="20" applyFont="1" applyFill="1" applyBorder="1" applyAlignment="1">
      <alignment horizontal="center"/>
      <protection/>
    </xf>
    <xf numFmtId="164" fontId="1" fillId="0" borderId="23" xfId="20" applyBorder="1">
      <alignment/>
      <protection/>
    </xf>
    <xf numFmtId="164" fontId="1" fillId="0" borderId="23" xfId="20" applyBorder="1" applyAlignment="1">
      <alignment horizontal="left"/>
      <protection/>
    </xf>
    <xf numFmtId="164" fontId="9" fillId="0" borderId="3" xfId="20" applyFont="1" applyBorder="1" applyAlignment="1">
      <alignment horizontal="center" vertical="center"/>
      <protection/>
    </xf>
    <xf numFmtId="164" fontId="9" fillId="0" borderId="1" xfId="20" applyFont="1" applyBorder="1" applyAlignment="1">
      <alignment horizontal="center" vertical="center" wrapText="1" readingOrder="1"/>
      <protection/>
    </xf>
    <xf numFmtId="164" fontId="9" fillId="0" borderId="4" xfId="20" applyFont="1" applyFill="1" applyBorder="1" applyAlignment="1">
      <alignment horizontal="center"/>
      <protection/>
    </xf>
    <xf numFmtId="164" fontId="4" fillId="0" borderId="20" xfId="20" applyFont="1" applyFill="1" applyBorder="1" applyAlignment="1">
      <alignment horizontal="left"/>
      <protection/>
    </xf>
    <xf numFmtId="164" fontId="4" fillId="2" borderId="12" xfId="20" applyFont="1" applyFill="1" applyBorder="1">
      <alignment/>
      <protection/>
    </xf>
    <xf numFmtId="164" fontId="4" fillId="2" borderId="9" xfId="20" applyFont="1" applyFill="1" applyBorder="1">
      <alignment/>
      <protection/>
    </xf>
    <xf numFmtId="164" fontId="4" fillId="2" borderId="8" xfId="20" applyFont="1" applyFill="1" applyBorder="1">
      <alignment/>
      <protection/>
    </xf>
    <xf numFmtId="164" fontId="4" fillId="2" borderId="4" xfId="20" applyFont="1" applyFill="1" applyBorder="1">
      <alignment/>
      <protection/>
    </xf>
    <xf numFmtId="164" fontId="4" fillId="0" borderId="12" xfId="20" applyFont="1" applyFill="1" applyBorder="1">
      <alignment/>
      <protection/>
    </xf>
    <xf numFmtId="164" fontId="4" fillId="0" borderId="9" xfId="20" applyFont="1" applyFill="1" applyBorder="1">
      <alignment/>
      <protection/>
    </xf>
    <xf numFmtId="164" fontId="4" fillId="2" borderId="22" xfId="20" applyFont="1" applyFill="1" applyBorder="1">
      <alignment/>
      <protection/>
    </xf>
    <xf numFmtId="164" fontId="10" fillId="0" borderId="0" xfId="20" applyFont="1">
      <alignment/>
      <protection/>
    </xf>
    <xf numFmtId="164" fontId="11" fillId="0" borderId="18" xfId="20" applyFont="1" applyBorder="1" applyAlignment="1">
      <alignment vertical="center"/>
      <protection/>
    </xf>
    <xf numFmtId="164" fontId="12" fillId="0" borderId="18" xfId="20" applyFont="1" applyFill="1" applyBorder="1" applyAlignment="1">
      <alignment horizontal="center" vertical="center"/>
      <protection/>
    </xf>
    <xf numFmtId="164" fontId="3" fillId="0" borderId="19" xfId="20" applyFont="1" applyFill="1" applyBorder="1" applyAlignment="1">
      <alignment horizontal="center"/>
      <protection/>
    </xf>
    <xf numFmtId="164" fontId="13" fillId="2" borderId="8" xfId="20" applyFont="1" applyFill="1" applyBorder="1" applyAlignment="1">
      <alignment horizontal="center"/>
      <protection/>
    </xf>
    <xf numFmtId="164" fontId="1" fillId="0" borderId="20" xfId="20" applyFont="1" applyFill="1" applyBorder="1">
      <alignment/>
      <protection/>
    </xf>
    <xf numFmtId="164" fontId="1" fillId="0" borderId="19" xfId="20" applyFont="1" applyFill="1" applyBorder="1" applyAlignment="1">
      <alignment horizontal="center"/>
      <protection/>
    </xf>
    <xf numFmtId="164" fontId="1" fillId="0" borderId="19" xfId="20" applyFont="1" applyFill="1" applyBorder="1">
      <alignment/>
      <protection/>
    </xf>
    <xf numFmtId="167" fontId="1" fillId="2" borderId="19" xfId="20" applyNumberFormat="1" applyFont="1" applyFill="1" applyBorder="1" applyAlignment="1">
      <alignment horizontal="center"/>
      <protection/>
    </xf>
    <xf numFmtId="164" fontId="3" fillId="0" borderId="4" xfId="20" applyFont="1" applyFill="1" applyBorder="1" applyAlignment="1">
      <alignment horizontal="center"/>
      <protection/>
    </xf>
    <xf numFmtId="164" fontId="13" fillId="2" borderId="12" xfId="20" applyFont="1" applyFill="1" applyBorder="1" applyAlignment="1">
      <alignment horizontal="center"/>
      <protection/>
    </xf>
    <xf numFmtId="164" fontId="1" fillId="2" borderId="8" xfId="20" applyFont="1" applyFill="1" applyBorder="1">
      <alignment/>
      <protection/>
    </xf>
    <xf numFmtId="164" fontId="1" fillId="2" borderId="4" xfId="20" applyFont="1" applyFill="1" applyBorder="1" applyAlignment="1">
      <alignment horizontal="center"/>
      <protection/>
    </xf>
    <xf numFmtId="164" fontId="1" fillId="0" borderId="9" xfId="20" applyFont="1" applyFill="1" applyBorder="1" applyAlignment="1">
      <alignment horizontal="center"/>
      <protection/>
    </xf>
    <xf numFmtId="164" fontId="1" fillId="2" borderId="4" xfId="20" applyFont="1" applyFill="1" applyBorder="1">
      <alignment/>
      <protection/>
    </xf>
    <xf numFmtId="167" fontId="1" fillId="0" borderId="4" xfId="20" applyNumberFormat="1" applyFont="1" applyFill="1" applyBorder="1" applyAlignment="1">
      <alignment horizontal="center"/>
      <protection/>
    </xf>
    <xf numFmtId="164" fontId="3" fillId="2" borderId="4" xfId="20" applyFont="1" applyFill="1" applyBorder="1" applyAlignment="1">
      <alignment horizontal="center"/>
      <protection/>
    </xf>
    <xf numFmtId="167" fontId="1" fillId="2" borderId="4" xfId="20" applyNumberFormat="1" applyFont="1" applyFill="1" applyBorder="1" applyAlignment="1">
      <alignment horizontal="center"/>
      <protection/>
    </xf>
    <xf numFmtId="164" fontId="1" fillId="2" borderId="9" xfId="20" applyFont="1" applyFill="1" applyBorder="1">
      <alignment/>
      <protection/>
    </xf>
    <xf numFmtId="167" fontId="1" fillId="2" borderId="9" xfId="20" applyNumberFormat="1" applyFont="1" applyFill="1" applyBorder="1" applyAlignment="1">
      <alignment horizontal="center"/>
      <protection/>
    </xf>
    <xf numFmtId="164" fontId="1" fillId="0" borderId="8" xfId="20" applyFont="1" applyFill="1" applyBorder="1">
      <alignment/>
      <protection/>
    </xf>
    <xf numFmtId="164" fontId="1" fillId="0" borderId="4" xfId="20" applyFont="1" applyFill="1" applyBorder="1" applyAlignment="1">
      <alignment horizontal="center"/>
      <protection/>
    </xf>
    <xf numFmtId="164" fontId="1" fillId="0" borderId="9" xfId="20" applyFont="1" applyFill="1" applyBorder="1">
      <alignment/>
      <protection/>
    </xf>
    <xf numFmtId="164" fontId="13" fillId="0" borderId="12" xfId="20" applyFont="1" applyFill="1" applyBorder="1" applyAlignment="1">
      <alignment horizontal="center"/>
      <protection/>
    </xf>
    <xf numFmtId="164" fontId="3" fillId="2" borderId="21" xfId="20" applyFont="1" applyFill="1" applyBorder="1" applyAlignment="1">
      <alignment horizontal="center"/>
      <protection/>
    </xf>
    <xf numFmtId="164" fontId="13" fillId="2" borderId="22" xfId="20" applyFont="1" applyFill="1" applyBorder="1" applyAlignment="1">
      <alignment horizontal="center"/>
      <protection/>
    </xf>
    <xf numFmtId="164" fontId="1" fillId="2" borderId="22" xfId="20" applyFont="1" applyFill="1" applyBorder="1">
      <alignment/>
      <protection/>
    </xf>
    <xf numFmtId="164" fontId="1" fillId="2" borderId="21" xfId="20" applyFont="1" applyFill="1" applyBorder="1" applyAlignment="1">
      <alignment horizontal="center"/>
      <protection/>
    </xf>
    <xf numFmtId="164" fontId="1" fillId="0" borderId="13" xfId="20" applyFont="1" applyFill="1" applyBorder="1" applyAlignment="1">
      <alignment horizontal="center"/>
      <protection/>
    </xf>
    <xf numFmtId="167" fontId="1" fillId="2" borderId="24" xfId="20" applyNumberFormat="1" applyFont="1" applyFill="1" applyBorder="1" applyAlignment="1">
      <alignment horizontal="center"/>
      <protection/>
    </xf>
    <xf numFmtId="164" fontId="6" fillId="0" borderId="0" xfId="20" applyFont="1">
      <alignment/>
      <protection/>
    </xf>
    <xf numFmtId="168" fontId="15" fillId="0" borderId="0" xfId="20" applyNumberFormat="1" applyFont="1" applyAlignment="1">
      <alignment/>
      <protection/>
    </xf>
    <xf numFmtId="168" fontId="6" fillId="0" borderId="0" xfId="20" applyNumberFormat="1" applyFont="1" applyAlignment="1">
      <alignment/>
      <protection/>
    </xf>
    <xf numFmtId="164" fontId="16" fillId="0" borderId="0" xfId="20" applyFont="1">
      <alignment/>
      <protection/>
    </xf>
    <xf numFmtId="164" fontId="9" fillId="0" borderId="0" xfId="20" applyFont="1" applyAlignment="1">
      <alignment horizontal="left"/>
      <protection/>
    </xf>
    <xf numFmtId="164" fontId="17" fillId="0" borderId="0" xfId="20" applyFont="1">
      <alignment/>
      <protection/>
    </xf>
    <xf numFmtId="164" fontId="6" fillId="0" borderId="0" xfId="20" applyFont="1" applyAlignment="1">
      <alignment horizontal="center"/>
      <protection/>
    </xf>
    <xf numFmtId="164" fontId="9" fillId="0" borderId="0" xfId="20" applyFont="1">
      <alignment/>
      <protection/>
    </xf>
    <xf numFmtId="164" fontId="1" fillId="0" borderId="19" xfId="20" applyFont="1" applyFill="1" applyBorder="1" applyAlignment="1">
      <alignment horizontal="left"/>
      <protection/>
    </xf>
    <xf numFmtId="164" fontId="1" fillId="0" borderId="4" xfId="20" applyFont="1" applyFill="1" applyBorder="1" applyAlignment="1">
      <alignment horizontal="left"/>
      <protection/>
    </xf>
    <xf numFmtId="164" fontId="1" fillId="2" borderId="4" xfId="20" applyFont="1" applyFill="1" applyBorder="1" applyAlignment="1">
      <alignment horizontal="left"/>
      <protection/>
    </xf>
    <xf numFmtId="164" fontId="1" fillId="2" borderId="9" xfId="20" applyFont="1" applyFill="1" applyBorder="1" applyAlignment="1">
      <alignment horizontal="left"/>
      <protection/>
    </xf>
    <xf numFmtId="164" fontId="13" fillId="0" borderId="8" xfId="20" applyFont="1" applyFill="1" applyBorder="1" applyAlignment="1">
      <alignment horizontal="center"/>
      <protection/>
    </xf>
    <xf numFmtId="164" fontId="1" fillId="2" borderId="20" xfId="20" applyFont="1" applyFill="1" applyBorder="1">
      <alignment/>
      <protection/>
    </xf>
    <xf numFmtId="164" fontId="1" fillId="2" borderId="19" xfId="20" applyFont="1" applyFill="1" applyBorder="1" applyAlignment="1">
      <alignment horizontal="center"/>
      <protection/>
    </xf>
    <xf numFmtId="164" fontId="1" fillId="2" borderId="19" xfId="20" applyFont="1" applyFill="1" applyBorder="1">
      <alignment/>
      <protection/>
    </xf>
    <xf numFmtId="164" fontId="1" fillId="2" borderId="19" xfId="20" applyFont="1" applyFill="1" applyBorder="1" applyAlignment="1">
      <alignment horizontal="left"/>
      <protection/>
    </xf>
    <xf numFmtId="164" fontId="1" fillId="0" borderId="9" xfId="20" applyFont="1" applyFill="1" applyBorder="1" applyAlignment="1">
      <alignment horizontal="left"/>
      <protection/>
    </xf>
    <xf numFmtId="167" fontId="1" fillId="0" borderId="19" xfId="20" applyNumberFormat="1" applyFont="1" applyFill="1" applyBorder="1" applyAlignment="1">
      <alignment horizontal="center"/>
      <protection/>
    </xf>
    <xf numFmtId="167" fontId="1" fillId="0" borderId="9" xfId="20" applyNumberFormat="1" applyFont="1" applyFill="1" applyBorder="1" applyAlignment="1">
      <alignment horizontal="center"/>
      <protection/>
    </xf>
    <xf numFmtId="164" fontId="1" fillId="0" borderId="4" xfId="20" applyFont="1" applyFill="1" applyBorder="1">
      <alignment/>
      <protection/>
    </xf>
    <xf numFmtId="164" fontId="2" fillId="0" borderId="18" xfId="20" applyFont="1" applyBorder="1" applyAlignment="1">
      <alignment vertical="center"/>
      <protection/>
    </xf>
    <xf numFmtId="164" fontId="3" fillId="2" borderId="20" xfId="20" applyFont="1" applyFill="1" applyBorder="1" applyAlignment="1">
      <alignment horizontal="center"/>
      <protection/>
    </xf>
    <xf numFmtId="164" fontId="3" fillId="2" borderId="8" xfId="20" applyFont="1" applyFill="1" applyBorder="1" applyAlignment="1">
      <alignment horizontal="center"/>
      <protection/>
    </xf>
    <xf numFmtId="164" fontId="3" fillId="0" borderId="8" xfId="20" applyFont="1" applyFill="1" applyBorder="1" applyAlignment="1">
      <alignment horizontal="center"/>
      <protection/>
    </xf>
    <xf numFmtId="164" fontId="3" fillId="2" borderId="22" xfId="20" applyFont="1" applyFill="1" applyBorder="1" applyAlignment="1">
      <alignment horizontal="center"/>
      <protection/>
    </xf>
    <xf numFmtId="164" fontId="1" fillId="0" borderId="25" xfId="20" applyBorder="1" applyAlignment="1">
      <alignment horizontal="center"/>
      <protection/>
    </xf>
    <xf numFmtId="164" fontId="6" fillId="0" borderId="26" xfId="20" applyFont="1" applyBorder="1" applyAlignment="1">
      <alignment horizontal="center"/>
      <protection/>
    </xf>
    <xf numFmtId="164" fontId="6" fillId="0" borderId="27" xfId="20" applyFont="1" applyBorder="1">
      <alignment/>
      <protection/>
    </xf>
    <xf numFmtId="164" fontId="6" fillId="0" borderId="28" xfId="20" applyFont="1" applyBorder="1">
      <alignment/>
      <protection/>
    </xf>
    <xf numFmtId="164" fontId="6" fillId="0" borderId="0" xfId="20" applyFont="1" applyBorder="1">
      <alignment/>
      <protection/>
    </xf>
    <xf numFmtId="164" fontId="1" fillId="0" borderId="29" xfId="20" applyBorder="1">
      <alignment/>
      <protection/>
    </xf>
    <xf numFmtId="164" fontId="1" fillId="0" borderId="0" xfId="20" applyBorder="1">
      <alignment/>
      <protection/>
    </xf>
    <xf numFmtId="164" fontId="1" fillId="0" borderId="30" xfId="20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7</xdr:col>
      <xdr:colOff>914400</xdr:colOff>
      <xdr:row>0</xdr:row>
      <xdr:rowOff>666750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63627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7</xdr:col>
      <xdr:colOff>904875</xdr:colOff>
      <xdr:row>0</xdr:row>
      <xdr:rowOff>666750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37222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7</xdr:col>
      <xdr:colOff>904875</xdr:colOff>
      <xdr:row>0</xdr:row>
      <xdr:rowOff>666750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37222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7</xdr:col>
      <xdr:colOff>904875</xdr:colOff>
      <xdr:row>0</xdr:row>
      <xdr:rowOff>666750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37222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7</xdr:col>
      <xdr:colOff>904875</xdr:colOff>
      <xdr:row>0</xdr:row>
      <xdr:rowOff>666750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37222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7</xdr:col>
      <xdr:colOff>904875</xdr:colOff>
      <xdr:row>0</xdr:row>
      <xdr:rowOff>666750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37222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7</xdr:col>
      <xdr:colOff>904875</xdr:colOff>
      <xdr:row>0</xdr:row>
      <xdr:rowOff>666750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37222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7</xdr:col>
      <xdr:colOff>904875</xdr:colOff>
      <xdr:row>0</xdr:row>
      <xdr:rowOff>666750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37222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7</xdr:col>
      <xdr:colOff>904875</xdr:colOff>
      <xdr:row>0</xdr:row>
      <xdr:rowOff>666750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37222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7</xdr:col>
      <xdr:colOff>904875</xdr:colOff>
      <xdr:row>0</xdr:row>
      <xdr:rowOff>666750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37222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7</xdr:col>
      <xdr:colOff>904875</xdr:colOff>
      <xdr:row>0</xdr:row>
      <xdr:rowOff>666750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37222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7</xdr:col>
      <xdr:colOff>904875</xdr:colOff>
      <xdr:row>0</xdr:row>
      <xdr:rowOff>666750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37222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7</xdr:col>
      <xdr:colOff>904875</xdr:colOff>
      <xdr:row>0</xdr:row>
      <xdr:rowOff>666750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37222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7</xdr:col>
      <xdr:colOff>914400</xdr:colOff>
      <xdr:row>0</xdr:row>
      <xdr:rowOff>666750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63627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7</xdr:col>
      <xdr:colOff>914400</xdr:colOff>
      <xdr:row>0</xdr:row>
      <xdr:rowOff>666750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63627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7</xdr:col>
      <xdr:colOff>904875</xdr:colOff>
      <xdr:row>0</xdr:row>
      <xdr:rowOff>666750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37222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7</xdr:col>
      <xdr:colOff>904875</xdr:colOff>
      <xdr:row>0</xdr:row>
      <xdr:rowOff>666750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37222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7</xdr:col>
      <xdr:colOff>904875</xdr:colOff>
      <xdr:row>0</xdr:row>
      <xdr:rowOff>666750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37222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7</xdr:col>
      <xdr:colOff>904875</xdr:colOff>
      <xdr:row>0</xdr:row>
      <xdr:rowOff>666750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37222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7</xdr:col>
      <xdr:colOff>904875</xdr:colOff>
      <xdr:row>0</xdr:row>
      <xdr:rowOff>666750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37222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7</xdr:col>
      <xdr:colOff>904875</xdr:colOff>
      <xdr:row>0</xdr:row>
      <xdr:rowOff>666750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37222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7</xdr:col>
      <xdr:colOff>904875</xdr:colOff>
      <xdr:row>0</xdr:row>
      <xdr:rowOff>666750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37222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7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9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0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drawing" Target="../drawings/drawing11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drawing" Target="../drawings/drawing12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drawing" Target="../drawings/drawing13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drawing" Target="../drawings/drawing14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drawing" Target="../drawings/drawing15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drawing" Target="../drawings/drawing16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drawing" Target="../drawings/drawing17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drawing" Target="../drawings/drawing18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drawing" Target="../drawings/drawing19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drawing" Target="../drawings/drawing20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drawing" Target="../drawings/drawing21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1" customWidth="1"/>
    <col min="2" max="2" width="12.28125" style="2" customWidth="1"/>
    <col min="3" max="3" width="15.140625" style="1" customWidth="1"/>
    <col min="4" max="4" width="17.7109375" style="1" customWidth="1"/>
    <col min="5" max="5" width="4.140625" style="1" customWidth="1"/>
    <col min="6" max="7" width="9.140625" style="2" customWidth="1"/>
    <col min="8" max="8" width="3.8515625" style="1" customWidth="1"/>
    <col min="9" max="10" width="8.7109375" style="1" customWidth="1"/>
    <col min="11" max="11" width="3.28125" style="1" customWidth="1"/>
    <col min="12" max="16384" width="8.7109375" style="1" customWidth="1"/>
  </cols>
  <sheetData>
    <row r="1" ht="12.75">
      <c r="B1" s="3" t="s">
        <v>0</v>
      </c>
    </row>
    <row r="2" ht="8.25" customHeight="1"/>
    <row r="3" spans="1:3" ht="12.75">
      <c r="A3" s="4"/>
      <c r="C3" s="5" t="s">
        <v>1</v>
      </c>
    </row>
    <row r="4" ht="15.75" customHeight="1">
      <c r="B4" s="6" t="s">
        <v>2</v>
      </c>
    </row>
    <row r="5" spans="2:3" ht="12.75">
      <c r="B5" s="7" t="s">
        <v>3</v>
      </c>
      <c r="C5" s="8" t="s">
        <v>4</v>
      </c>
    </row>
    <row r="6" spans="2:3" ht="12.75">
      <c r="B6" s="7" t="s">
        <v>5</v>
      </c>
      <c r="C6" s="8" t="s">
        <v>6</v>
      </c>
    </row>
    <row r="7" spans="2:3" ht="12.75">
      <c r="B7" s="7" t="s">
        <v>7</v>
      </c>
      <c r="C7" s="8" t="s">
        <v>8</v>
      </c>
    </row>
    <row r="8" spans="2:3" ht="12.75">
      <c r="B8" s="7" t="s">
        <v>9</v>
      </c>
      <c r="C8" s="8" t="s">
        <v>10</v>
      </c>
    </row>
    <row r="9" spans="1:3" ht="12.75">
      <c r="A9" s="4"/>
      <c r="B9" s="9"/>
      <c r="C9" s="4"/>
    </row>
    <row r="10" ht="12.75">
      <c r="B10" s="9"/>
    </row>
  </sheetData>
  <sheetProtection selectLockedCells="1" selectUnlockedCells="1"/>
  <printOptions/>
  <pageMargins left="0.19652777777777777" right="0.19652777777777777" top="0.39375" bottom="0.39375" header="0.5118055555555555" footer="0.5118055555555555"/>
  <pageSetup horizontalDpi="300" verticalDpi="300" orientation="portrait" paperSize="9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J40"/>
  <sheetViews>
    <sheetView workbookViewId="0" topLeftCell="A1">
      <selection activeCell="A1" sqref="A1"/>
    </sheetView>
  </sheetViews>
  <sheetFormatPr defaultColWidth="9.140625" defaultRowHeight="12.75"/>
  <cols>
    <col min="1" max="1" width="1.8515625" style="1" customWidth="1"/>
    <col min="2" max="3" width="7.140625" style="1" customWidth="1"/>
    <col min="4" max="4" width="24.28125" style="1" customWidth="1"/>
    <col min="5" max="5" width="6.421875" style="1" customWidth="1"/>
    <col min="6" max="6" width="5.7109375" style="1" customWidth="1"/>
    <col min="7" max="7" width="31.421875" style="1" customWidth="1"/>
    <col min="8" max="8" width="14.28125" style="1" customWidth="1"/>
    <col min="9" max="9" width="1.8515625" style="1" customWidth="1"/>
    <col min="10" max="27" width="3.140625" style="1" customWidth="1"/>
    <col min="28" max="16384" width="8.7109375" style="1" customWidth="1"/>
  </cols>
  <sheetData>
    <row r="1" ht="52.5" customHeight="1"/>
    <row r="2" ht="26.25" customHeight="1">
      <c r="B2" s="96" t="str">
        <f>CONCATENATE("ÚPICKÁ DESÍTKA - ",'Kateg.'!E3)</f>
        <v>ÚPICKÁ DESÍTKA - 2015</v>
      </c>
    </row>
    <row r="3" spans="2:8" ht="22.5" customHeight="1">
      <c r="B3" s="97" t="str">
        <f>IF(H3="","",VLOOKUP(H3,'Kateg.'!$B$6:$H$26,7,0))</f>
        <v>Nejmladší žákyně  (2004 - 2005)</v>
      </c>
      <c r="C3" s="50"/>
      <c r="D3" s="52"/>
      <c r="E3" s="52"/>
      <c r="F3" s="52"/>
      <c r="G3" s="52"/>
      <c r="H3" s="98" t="s">
        <v>48</v>
      </c>
    </row>
    <row r="4" spans="2:8" ht="21" customHeight="1">
      <c r="B4" s="53" t="s">
        <v>803</v>
      </c>
      <c r="C4" s="53" t="s">
        <v>67</v>
      </c>
      <c r="D4" s="53" t="s">
        <v>68</v>
      </c>
      <c r="E4" s="86" t="s">
        <v>69</v>
      </c>
      <c r="F4" s="86" t="s">
        <v>70</v>
      </c>
      <c r="G4" s="53" t="s">
        <v>71</v>
      </c>
      <c r="H4" s="53" t="s">
        <v>804</v>
      </c>
    </row>
    <row r="5" spans="2:8" ht="18.75" customHeight="1">
      <c r="B5" s="99" t="s">
        <v>72</v>
      </c>
      <c r="C5" s="100">
        <v>342</v>
      </c>
      <c r="D5" s="139" t="str">
        <f>IF(C5="","",VLOOKUP(C5,SZ!$C$4:$G$203,2,1))</f>
        <v>Blahová Helena</v>
      </c>
      <c r="E5" s="140">
        <f>IF(C5="","",VLOOKUP(C5,SZ!$C$4:$G$203,3,1))</f>
        <v>2004</v>
      </c>
      <c r="F5" s="102" t="str">
        <f>IF(C5="","",VLOOKUP(C5,SZ!$C$4:$G$203,4,1))</f>
        <v>Z3</v>
      </c>
      <c r="G5" s="142" t="str">
        <f>IF(C5="","",VLOOKUP(C5,SZ!$C$4:$G$203,5,1))</f>
        <v>SK Dolar Hajnice</v>
      </c>
      <c r="H5" s="104" t="s">
        <v>841</v>
      </c>
    </row>
    <row r="6" spans="2:8" ht="18.75" customHeight="1">
      <c r="B6" s="105" t="s">
        <v>75</v>
      </c>
      <c r="C6" s="106">
        <v>64</v>
      </c>
      <c r="D6" s="107" t="str">
        <f>IF(C6="","",VLOOKUP(C6,SZ!$C$4:$G$203,2,1))</f>
        <v>Ryšavá Denisa</v>
      </c>
      <c r="E6" s="108">
        <f>IF(C6="","",VLOOKUP(C6,SZ!$C$4:$G$203,3,1))</f>
        <v>2004</v>
      </c>
      <c r="F6" s="109" t="str">
        <f>IF(C6="","",VLOOKUP(C6,SZ!$C$4:$G$203,4,1))</f>
        <v>Z3</v>
      </c>
      <c r="G6" s="136" t="str">
        <f>IF(C6="","",VLOOKUP(C6,SZ!$C$4:$G$203,5,1))</f>
        <v>LOKO Trutnov</v>
      </c>
      <c r="H6" s="113" t="s">
        <v>842</v>
      </c>
    </row>
    <row r="7" spans="2:8" ht="18.75" customHeight="1">
      <c r="B7" s="112" t="s">
        <v>77</v>
      </c>
      <c r="C7" s="106">
        <v>71</v>
      </c>
      <c r="D7" s="116" t="str">
        <f>IF(C7="","",VLOOKUP(C7,SZ!$C$4:$G$203,2,1))</f>
        <v>Kubasová Leona</v>
      </c>
      <c r="E7" s="117">
        <f>IF(C7="","",VLOOKUP(C7,SZ!$C$4:$G$203,3,1))</f>
        <v>2004</v>
      </c>
      <c r="F7" s="109" t="str">
        <f>IF(C7="","",VLOOKUP(C7,SZ!$C$4:$G$203,4,1))</f>
        <v>Z3</v>
      </c>
      <c r="G7" s="135" t="str">
        <f>IF(C7="","",VLOOKUP(C7,SZ!$C$4:$G$203,5,1))</f>
        <v>TJ Maratonstav Úpice</v>
      </c>
      <c r="H7" s="115" t="s">
        <v>843</v>
      </c>
    </row>
    <row r="8" spans="2:8" ht="18.75" customHeight="1">
      <c r="B8" s="112" t="s">
        <v>79</v>
      </c>
      <c r="C8" s="119"/>
      <c r="D8" s="116">
        <f>IF(C8="","",VLOOKUP(C8,SZ!$C$4:$G$203,2,1))</f>
      </c>
      <c r="E8" s="117">
        <f>IF(C8="","",VLOOKUP(C8,SZ!$C$4:$G$203,3,1))</f>
      </c>
      <c r="F8" s="109">
        <f>IF(C8="","",VLOOKUP(C8,SZ!$C$4:$G$203,4,1))</f>
      </c>
      <c r="G8" s="143">
        <f>IF(C8="","",VLOOKUP(C8,SZ!$C$4:$G$203,5,1))</f>
      </c>
      <c r="H8" s="111"/>
    </row>
    <row r="9" spans="2:8" ht="18.75" customHeight="1">
      <c r="B9" s="112" t="s">
        <v>81</v>
      </c>
      <c r="C9" s="119"/>
      <c r="D9" s="107">
        <f>IF(C9="","",VLOOKUP(C9,SZ!$C$4:$G$203,2,1))</f>
      </c>
      <c r="E9" s="108">
        <f>IF(C9="","",VLOOKUP(C9,SZ!$C$4:$G$203,3,1))</f>
      </c>
      <c r="F9" s="109">
        <f>IF(C9="","",VLOOKUP(C9,SZ!$C$4:$G$203,4,1))</f>
      </c>
      <c r="G9" s="137">
        <f>IF(C9="","",VLOOKUP(C9,SZ!$C$4:$G$203,5,1))</f>
      </c>
      <c r="H9" s="145"/>
    </row>
    <row r="10" spans="2:8" ht="18.75" customHeight="1">
      <c r="B10" s="112" t="s">
        <v>84</v>
      </c>
      <c r="C10" s="106"/>
      <c r="D10" s="107">
        <f>IF(C10="","",VLOOKUP(C10,SZ!$C$4:$G$203,2,1))</f>
      </c>
      <c r="E10" s="108">
        <f>IF(C10="","",VLOOKUP(C10,SZ!$C$4:$G$203,3,1))</f>
      </c>
      <c r="F10" s="109">
        <f>IF(C10="","",VLOOKUP(C10,SZ!$C$4:$G$203,4,1))</f>
      </c>
      <c r="G10" s="137">
        <f>IF(C10="","",VLOOKUP(C10,SZ!$C$4:$G$203,5,1))</f>
      </c>
      <c r="H10" s="113"/>
    </row>
    <row r="11" spans="2:8" ht="18.75" customHeight="1">
      <c r="B11" s="112" t="s">
        <v>87</v>
      </c>
      <c r="C11" s="106"/>
      <c r="D11" s="107">
        <f>IF(C11="","",VLOOKUP(C11,SZ!$C$4:$G$203,2,1))</f>
      </c>
      <c r="E11" s="108">
        <f>IF(C11="","",VLOOKUP(C11,SZ!$C$4:$G$203,3,1))</f>
      </c>
      <c r="F11" s="109">
        <f>IF(C11="","",VLOOKUP(C11,SZ!$C$4:$G$203,4,1))</f>
      </c>
      <c r="G11" s="137">
        <f>IF(C11="","",VLOOKUP(C11,SZ!$C$4:$G$203,5,1))</f>
      </c>
      <c r="H11" s="115"/>
    </row>
    <row r="12" spans="2:8" ht="18.75" customHeight="1">
      <c r="B12" s="112" t="s">
        <v>90</v>
      </c>
      <c r="C12" s="100"/>
      <c r="D12" s="107">
        <f>IF(C12="","",VLOOKUP(C12,SZ!$C$4:$G$203,2,1))</f>
      </c>
      <c r="E12" s="108">
        <f>IF(C12="","",VLOOKUP(C12,SZ!$C$4:$G$203,3,1))</f>
      </c>
      <c r="F12" s="109">
        <f>IF(C12="","",VLOOKUP(C12,SZ!$C$4:$G$203,4,1))</f>
      </c>
      <c r="G12" s="137">
        <f>IF(C12="","",VLOOKUP(C12,SZ!$C$4:$G$203,5,1))</f>
      </c>
      <c r="H12" s="115"/>
    </row>
    <row r="13" spans="2:8" ht="18.75" customHeight="1">
      <c r="B13" s="112" t="s">
        <v>93</v>
      </c>
      <c r="C13" s="100"/>
      <c r="D13" s="107">
        <f>IF(C13="","",VLOOKUP(C13,SZ!$C$4:$G$203,2,1))</f>
      </c>
      <c r="E13" s="108">
        <f>IF(C13="","",VLOOKUP(C13,SZ!$C$4:$G$203,3,1))</f>
      </c>
      <c r="F13" s="109">
        <f>IF(C13="","",VLOOKUP(C13,SZ!$C$4:$G$203,4,1))</f>
      </c>
      <c r="G13" s="137">
        <f>IF(C13="","",VLOOKUP(C13,SZ!$C$4:$G$203,5,1))</f>
      </c>
      <c r="H13" s="115"/>
    </row>
    <row r="14" spans="2:8" ht="18.75" customHeight="1">
      <c r="B14" s="112" t="s">
        <v>95</v>
      </c>
      <c r="C14" s="100"/>
      <c r="D14" s="107">
        <f>IF(C14="","",VLOOKUP(C14,SZ!$C$4:$G$203,2,1))</f>
      </c>
      <c r="E14" s="108">
        <f>IF(C14="","",VLOOKUP(C14,SZ!$C$4:$G$203,3,1))</f>
      </c>
      <c r="F14" s="109">
        <f>IF(C14="","",VLOOKUP(C14,SZ!$C$4:$G$203,4,1))</f>
      </c>
      <c r="G14" s="137">
        <f>IF(C14="","",VLOOKUP(C14,SZ!$C$4:$G$203,5,1))</f>
      </c>
      <c r="H14" s="115"/>
    </row>
    <row r="15" spans="2:8" ht="18.75" customHeight="1">
      <c r="B15" s="112" t="s">
        <v>98</v>
      </c>
      <c r="C15" s="100"/>
      <c r="D15" s="107">
        <f>IF(C15="","",VLOOKUP(C15,SZ!$C$4:$G$203,2,1))</f>
      </c>
      <c r="E15" s="108">
        <f>IF(C15="","",VLOOKUP(C15,SZ!$C$4:$G$203,3,1))</f>
      </c>
      <c r="F15" s="109">
        <f>IF(C15="","",VLOOKUP(C15,SZ!$C$4:$G$203,4,1))</f>
      </c>
      <c r="G15" s="137">
        <f>IF(C15="","",VLOOKUP(C15,SZ!$C$4:$G$203,5,1))</f>
      </c>
      <c r="H15" s="115"/>
    </row>
    <row r="16" spans="2:8" ht="18.75" customHeight="1">
      <c r="B16" s="112" t="s">
        <v>101</v>
      </c>
      <c r="C16" s="100"/>
      <c r="D16" s="107">
        <f>IF(C16="","",VLOOKUP(C16,SZ!$C$4:$G$203,2,1))</f>
      </c>
      <c r="E16" s="108">
        <f>IF(C16="","",VLOOKUP(C16,SZ!$C$4:$G$203,3,1))</f>
      </c>
      <c r="F16" s="109">
        <f>IF(C16="","",VLOOKUP(C16,SZ!$C$4:$G$203,4,1))</f>
      </c>
      <c r="G16" s="137">
        <f>IF(C16="","",VLOOKUP(C16,SZ!$C$4:$G$203,5,1))</f>
      </c>
      <c r="H16" s="115"/>
    </row>
    <row r="17" spans="2:8" ht="18.75" customHeight="1">
      <c r="B17" s="112" t="s">
        <v>103</v>
      </c>
      <c r="C17" s="100"/>
      <c r="D17" s="107">
        <f>IF(C17="","",VLOOKUP(C17,SZ!$C$4:$G$203,2,1))</f>
      </c>
      <c r="E17" s="108">
        <f>IF(C17="","",VLOOKUP(C17,SZ!$C$4:$G$203,3,1))</f>
      </c>
      <c r="F17" s="109">
        <f>IF(C17="","",VLOOKUP(C17,SZ!$C$4:$G$203,4,1))</f>
      </c>
      <c r="G17" s="137">
        <f>IF(C17="","",VLOOKUP(C17,SZ!$C$4:$G$203,5,1))</f>
      </c>
      <c r="H17" s="115"/>
    </row>
    <row r="18" spans="2:8" ht="18.75" customHeight="1">
      <c r="B18" s="112" t="s">
        <v>106</v>
      </c>
      <c r="C18" s="100"/>
      <c r="D18" s="107">
        <f>IF(C18="","",VLOOKUP(C18,SZ!$C$4:$G$203,2,1))</f>
      </c>
      <c r="E18" s="108">
        <f>IF(C18="","",VLOOKUP(C18,SZ!$C$4:$G$203,3,1))</f>
      </c>
      <c r="F18" s="109">
        <f>IF(C18="","",VLOOKUP(C18,SZ!$C$4:$G$203,4,1))</f>
      </c>
      <c r="G18" s="137">
        <f>IF(C18="","",VLOOKUP(C18,SZ!$C$4:$G$203,5,1))</f>
      </c>
      <c r="H18" s="115"/>
    </row>
    <row r="19" spans="2:8" ht="18.75" customHeight="1">
      <c r="B19" s="112" t="s">
        <v>108</v>
      </c>
      <c r="C19" s="100"/>
      <c r="D19" s="107">
        <f>IF(C19="","",VLOOKUP(C19,SZ!$C$4:$G$203,2,1))</f>
      </c>
      <c r="E19" s="108">
        <f>IF(C19="","",VLOOKUP(C19,SZ!$C$4:$G$203,3,1))</f>
      </c>
      <c r="F19" s="109">
        <f>IF(C19="","",VLOOKUP(C19,SZ!$C$4:$G$203,4,1))</f>
      </c>
      <c r="G19" s="137">
        <f>IF(C19="","",VLOOKUP(C19,SZ!$C$4:$G$203,5,1))</f>
      </c>
      <c r="H19" s="115"/>
    </row>
    <row r="20" spans="2:8" ht="18.75" customHeight="1">
      <c r="B20" s="112" t="s">
        <v>111</v>
      </c>
      <c r="C20" s="100"/>
      <c r="D20" s="107">
        <f>IF(C20="","",VLOOKUP(C20,SZ!$C$4:$G$203,2,1))</f>
      </c>
      <c r="E20" s="108">
        <f>IF(C20="","",VLOOKUP(C20,SZ!$C$4:$G$203,3,1))</f>
      </c>
      <c r="F20" s="109">
        <f>IF(C20="","",VLOOKUP(C20,SZ!$C$4:$G$203,4,1))</f>
      </c>
      <c r="G20" s="137">
        <f>IF(C20="","",VLOOKUP(C20,SZ!$C$4:$G$203,5,1))</f>
      </c>
      <c r="H20" s="115"/>
    </row>
    <row r="21" spans="2:8" ht="18.75" customHeight="1">
      <c r="B21" s="112" t="s">
        <v>114</v>
      </c>
      <c r="C21" s="100"/>
      <c r="D21" s="107">
        <f>IF(C21="","",VLOOKUP(C21,SZ!$C$4:$G$203,2,1))</f>
      </c>
      <c r="E21" s="108">
        <f>IF(C21="","",VLOOKUP(C21,SZ!$C$4:$G$203,3,1))</f>
      </c>
      <c r="F21" s="109">
        <f>IF(C21="","",VLOOKUP(C21,SZ!$C$4:$G$203,4,1))</f>
      </c>
      <c r="G21" s="137">
        <f>IF(C21="","",VLOOKUP(C21,SZ!$C$4:$G$203,5,1))</f>
      </c>
      <c r="H21" s="115"/>
    </row>
    <row r="22" spans="2:8" ht="18.75" customHeight="1">
      <c r="B22" s="112" t="s">
        <v>117</v>
      </c>
      <c r="C22" s="100"/>
      <c r="D22" s="107">
        <f>IF(C22="","",VLOOKUP(C22,SZ!$C$4:$G$203,2,1))</f>
      </c>
      <c r="E22" s="108">
        <f>IF(C22="","",VLOOKUP(C22,SZ!$C$4:$G$203,3,1))</f>
      </c>
      <c r="F22" s="109">
        <f>IF(C22="","",VLOOKUP(C22,SZ!$C$4:$G$203,4,1))</f>
      </c>
      <c r="G22" s="137">
        <f>IF(C22="","",VLOOKUP(C22,SZ!$C$4:$G$203,5,1))</f>
      </c>
      <c r="H22" s="115"/>
    </row>
    <row r="23" spans="2:8" ht="18.75" customHeight="1">
      <c r="B23" s="112" t="s">
        <v>119</v>
      </c>
      <c r="C23" s="100"/>
      <c r="D23" s="107">
        <f>IF(C23="","",VLOOKUP(C23,SZ!$C$4:$G$203,2,1))</f>
      </c>
      <c r="E23" s="108">
        <f>IF(C23="","",VLOOKUP(C23,SZ!$C$4:$G$203,3,1))</f>
      </c>
      <c r="F23" s="109">
        <f>IF(C23="","",VLOOKUP(C23,SZ!$C$4:$G$203,4,1))</f>
      </c>
      <c r="G23" s="137">
        <f>IF(C23="","",VLOOKUP(C23,SZ!$C$4:$G$203,5,1))</f>
      </c>
      <c r="H23" s="115"/>
    </row>
    <row r="24" spans="2:8" ht="18.75" customHeight="1">
      <c r="B24" s="112" t="s">
        <v>122</v>
      </c>
      <c r="C24" s="100"/>
      <c r="D24" s="107">
        <f>IF(C24="","",VLOOKUP(C24,SZ!$C$4:$G$203,2,1))</f>
      </c>
      <c r="E24" s="108">
        <f>IF(C24="","",VLOOKUP(C24,SZ!$C$4:$G$203,3,1))</f>
      </c>
      <c r="F24" s="109">
        <f>IF(C24="","",VLOOKUP(C24,SZ!$C$4:$G$203,4,1))</f>
      </c>
      <c r="G24" s="137">
        <f>IF(C24="","",VLOOKUP(C24,SZ!$C$4:$G$203,5,1))</f>
      </c>
      <c r="H24" s="115"/>
    </row>
    <row r="25" spans="2:8" ht="18.75" customHeight="1">
      <c r="B25" s="112" t="s">
        <v>125</v>
      </c>
      <c r="C25" s="100"/>
      <c r="D25" s="107">
        <f>IF(C25="","",VLOOKUP(C25,SZ!$C$4:$G$203,2,1))</f>
      </c>
      <c r="E25" s="108">
        <f>IF(C25="","",VLOOKUP(C25,SZ!$C$4:$G$203,3,1))</f>
      </c>
      <c r="F25" s="109">
        <f>IF(C25="","",VLOOKUP(C25,SZ!$C$4:$G$203,4,1))</f>
      </c>
      <c r="G25" s="137">
        <f>IF(C25="","",VLOOKUP(C25,SZ!$C$4:$G$203,5,1))</f>
      </c>
      <c r="H25" s="115"/>
    </row>
    <row r="26" spans="2:8" ht="18.75" customHeight="1">
      <c r="B26" s="112" t="s">
        <v>128</v>
      </c>
      <c r="C26" s="100"/>
      <c r="D26" s="107">
        <f>IF(C26="","",VLOOKUP(C26,SZ!$C$4:$G$203,2,1))</f>
      </c>
      <c r="E26" s="108">
        <f>IF(C26="","",VLOOKUP(C26,SZ!$C$4:$G$203,3,1))</f>
      </c>
      <c r="F26" s="109">
        <f>IF(C26="","",VLOOKUP(C26,SZ!$C$4:$G$203,4,1))</f>
      </c>
      <c r="G26" s="137">
        <f>IF(C26="","",VLOOKUP(C26,SZ!$C$4:$G$203,5,1))</f>
      </c>
      <c r="H26" s="115"/>
    </row>
    <row r="27" spans="2:8" ht="18.75" customHeight="1">
      <c r="B27" s="112" t="s">
        <v>131</v>
      </c>
      <c r="C27" s="100"/>
      <c r="D27" s="107">
        <f>IF(C27="","",VLOOKUP(C27,SZ!$C$4:$G$203,2,1))</f>
      </c>
      <c r="E27" s="108">
        <f>IF(C27="","",VLOOKUP(C27,SZ!$C$4:$G$203,3,1))</f>
      </c>
      <c r="F27" s="109">
        <f>IF(C27="","",VLOOKUP(C27,SZ!$C$4:$G$203,4,1))</f>
      </c>
      <c r="G27" s="137">
        <f>IF(C27="","",VLOOKUP(C27,SZ!$C$4:$G$203,5,1))</f>
      </c>
      <c r="H27" s="115"/>
    </row>
    <row r="28" spans="2:8" ht="18.75" customHeight="1">
      <c r="B28" s="112" t="s">
        <v>133</v>
      </c>
      <c r="C28" s="100"/>
      <c r="D28" s="107">
        <f>IF(C28="","",VLOOKUP(C28,SZ!$C$4:$G$203,2,1))</f>
      </c>
      <c r="E28" s="108">
        <f>IF(C28="","",VLOOKUP(C28,SZ!$C$4:$G$203,3,1))</f>
      </c>
      <c r="F28" s="109">
        <f>IF(C28="","",VLOOKUP(C28,SZ!$C$4:$G$203,4,1))</f>
      </c>
      <c r="G28" s="137">
        <f>IF(C28="","",VLOOKUP(C28,SZ!$C$4:$G$203,5,1))</f>
      </c>
      <c r="H28" s="115"/>
    </row>
    <row r="29" spans="2:8" ht="18.75" customHeight="1">
      <c r="B29" s="112" t="s">
        <v>135</v>
      </c>
      <c r="C29" s="100"/>
      <c r="D29" s="107">
        <f>IF(C29="","",VLOOKUP(C29,SZ!$C$4:$G$203,2,1))</f>
      </c>
      <c r="E29" s="108">
        <f>IF(C29="","",VLOOKUP(C29,SZ!$C$4:$G$203,3,1))</f>
      </c>
      <c r="F29" s="109">
        <f>IF(C29="","",VLOOKUP(C29,SZ!$C$4:$G$203,4,1))</f>
      </c>
      <c r="G29" s="137">
        <f>IF(C29="","",VLOOKUP(C29,SZ!$C$4:$G$203,5,1))</f>
      </c>
      <c r="H29" s="115"/>
    </row>
    <row r="30" spans="2:8" ht="18.75" customHeight="1">
      <c r="B30" s="112" t="s">
        <v>138</v>
      </c>
      <c r="C30" s="100"/>
      <c r="D30" s="107">
        <f>IF(C30="","",VLOOKUP(C30,SZ!$C$4:$G$203,2,1))</f>
      </c>
      <c r="E30" s="108">
        <f>IF(C30="","",VLOOKUP(C30,SZ!$C$4:$G$203,3,1))</f>
      </c>
      <c r="F30" s="109">
        <f>IF(C30="","",VLOOKUP(C30,SZ!$C$4:$G$203,4,1))</f>
      </c>
      <c r="G30" s="137">
        <f>IF(C30="","",VLOOKUP(C30,SZ!$C$4:$G$203,5,1))</f>
      </c>
      <c r="H30" s="115"/>
    </row>
    <row r="31" spans="2:8" ht="18.75" customHeight="1">
      <c r="B31" s="112" t="s">
        <v>141</v>
      </c>
      <c r="C31" s="100"/>
      <c r="D31" s="107">
        <f>IF(C31="","",VLOOKUP(C31,SZ!$C$4:$G$203,2,1))</f>
      </c>
      <c r="E31" s="108">
        <f>IF(C31="","",VLOOKUP(C31,SZ!$C$4:$G$203,3,1))</f>
      </c>
      <c r="F31" s="109">
        <f>IF(C31="","",VLOOKUP(C31,SZ!$C$4:$G$203,4,1))</f>
      </c>
      <c r="G31" s="137">
        <f>IF(C31="","",VLOOKUP(C31,SZ!$C$4:$G$203,5,1))</f>
      </c>
      <c r="H31" s="115"/>
    </row>
    <row r="32" spans="2:8" ht="18.75" customHeight="1">
      <c r="B32" s="112" t="s">
        <v>143</v>
      </c>
      <c r="C32" s="100"/>
      <c r="D32" s="107">
        <f>IF(C32="","",VLOOKUP(C32,SZ!$C$4:$G$203,2,1))</f>
      </c>
      <c r="E32" s="108">
        <f>IF(C32="","",VLOOKUP(C32,SZ!$C$4:$G$203,3,1))</f>
      </c>
      <c r="F32" s="109">
        <f>IF(C32="","",VLOOKUP(C32,SZ!$C$4:$G$203,4,1))</f>
      </c>
      <c r="G32" s="137">
        <f>IF(C32="","",VLOOKUP(C32,SZ!$C$4:$G$203,5,1))</f>
      </c>
      <c r="H32" s="115"/>
    </row>
    <row r="33" spans="2:8" ht="18.75" customHeight="1">
      <c r="B33" s="112" t="s">
        <v>145</v>
      </c>
      <c r="C33" s="100"/>
      <c r="D33" s="107">
        <f>IF(C33="","",VLOOKUP(C33,SZ!$C$4:$G$203,2,1))</f>
      </c>
      <c r="E33" s="108">
        <f>IF(C33="","",VLOOKUP(C33,SZ!$C$4:$G$203,3,1))</f>
      </c>
      <c r="F33" s="109">
        <f>IF(C33="","",VLOOKUP(C33,SZ!$C$4:$G$203,4,1))</f>
      </c>
      <c r="G33" s="137">
        <f>IF(C33="","",VLOOKUP(C33,SZ!$C$4:$G$203,5,1))</f>
      </c>
      <c r="H33" s="115"/>
    </row>
    <row r="34" spans="2:8" ht="18.75" customHeight="1">
      <c r="B34" s="120" t="s">
        <v>147</v>
      </c>
      <c r="C34" s="121"/>
      <c r="D34" s="122">
        <f>IF(C34="","",VLOOKUP(C34,SZ!$C$4:$G$203,2,1))</f>
      </c>
      <c r="E34" s="123">
        <f>IF(C34="","",VLOOKUP(C34,SZ!$C$4:$G$203,3,1))</f>
      </c>
      <c r="F34" s="124">
        <f>IF(C34="","",VLOOKUP(C34,SZ!$C$4:$G$203,4,1))</f>
      </c>
      <c r="G34" s="137">
        <f>IF(C34="","",VLOOKUP(C34,SZ!$C$4:$G$203,5,1))</f>
      </c>
      <c r="H34" s="125"/>
    </row>
    <row r="35" spans="2:8" ht="8.25" customHeight="1">
      <c r="B35" s="83"/>
      <c r="C35" s="83"/>
      <c r="D35" s="83"/>
      <c r="E35" s="83"/>
      <c r="F35" s="83"/>
      <c r="G35" s="83"/>
      <c r="H35" s="83"/>
    </row>
    <row r="36" spans="2:7" ht="12.75">
      <c r="B36" s="126" t="s">
        <v>808</v>
      </c>
      <c r="G36" s="126" t="s">
        <v>809</v>
      </c>
    </row>
    <row r="37" ht="6.75" customHeight="1"/>
    <row r="38" spans="2:7" ht="12.75">
      <c r="B38" s="127">
        <f ca="1">TODAY()</f>
        <v>42065</v>
      </c>
      <c r="C38" s="128"/>
      <c r="D38" s="129" t="s">
        <v>810</v>
      </c>
      <c r="G38" s="130" t="s">
        <v>811</v>
      </c>
    </row>
    <row r="39" spans="4:10" ht="12.75">
      <c r="D39" s="131" t="s">
        <v>812</v>
      </c>
      <c r="E39" s="132"/>
      <c r="F39" s="126"/>
      <c r="G39" s="130" t="s">
        <v>813</v>
      </c>
      <c r="H39" s="126"/>
      <c r="J39" s="133"/>
    </row>
    <row r="40" spans="4:10" ht="12.75">
      <c r="D40" s="131" t="s">
        <v>814</v>
      </c>
      <c r="E40" s="2"/>
      <c r="G40" s="130" t="s">
        <v>815</v>
      </c>
      <c r="J40" s="133"/>
    </row>
  </sheetData>
  <sheetProtection selectLockedCells="1" selectUnlockedCells="1"/>
  <printOptions/>
  <pageMargins left="0.19652777777777777" right="0.19652777777777777" top="0.39375" bottom="0.39375" header="0.5118055555555555" footer="0.5118055555555555"/>
  <pageSetup horizontalDpi="300" verticalDpi="300" orientation="portrait" paperSize="9"/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J40"/>
  <sheetViews>
    <sheetView workbookViewId="0" topLeftCell="A1">
      <selection activeCell="G29" sqref="G29"/>
    </sheetView>
  </sheetViews>
  <sheetFormatPr defaultColWidth="9.140625" defaultRowHeight="12.75"/>
  <cols>
    <col min="1" max="1" width="1.8515625" style="1" customWidth="1"/>
    <col min="2" max="3" width="7.140625" style="1" customWidth="1"/>
    <col min="4" max="4" width="24.28125" style="1" customWidth="1"/>
    <col min="5" max="5" width="6.421875" style="1" customWidth="1"/>
    <col min="6" max="6" width="5.7109375" style="1" customWidth="1"/>
    <col min="7" max="7" width="31.421875" style="1" customWidth="1"/>
    <col min="8" max="8" width="14.28125" style="1" customWidth="1"/>
    <col min="9" max="9" width="1.8515625" style="1" customWidth="1"/>
    <col min="10" max="27" width="3.140625" style="1" customWidth="1"/>
    <col min="28" max="16384" width="8.7109375" style="1" customWidth="1"/>
  </cols>
  <sheetData>
    <row r="1" ht="52.5" customHeight="1"/>
    <row r="2" ht="26.25" customHeight="1">
      <c r="B2" s="96" t="str">
        <f>CONCATENATE("ÚPICKÁ DESÍTKA - ",'Kateg.'!E3)</f>
        <v>ÚPICKÁ DESÍTKA - 2015</v>
      </c>
    </row>
    <row r="3" spans="2:8" ht="22.5" customHeight="1">
      <c r="B3" s="97" t="str">
        <f>IF(H3="","",VLOOKUP(H3,'Kateg.'!$B$6:$H$26,7,0))</f>
        <v>Mladší žáci  (2002 - 2003)</v>
      </c>
      <c r="C3" s="50"/>
      <c r="D3" s="52"/>
      <c r="E3" s="52"/>
      <c r="F3" s="52"/>
      <c r="G3" s="52"/>
      <c r="H3" s="98" t="s">
        <v>31</v>
      </c>
    </row>
    <row r="4" spans="2:8" ht="21" customHeight="1">
      <c r="B4" s="53" t="s">
        <v>803</v>
      </c>
      <c r="C4" s="53" t="s">
        <v>67</v>
      </c>
      <c r="D4" s="53" t="s">
        <v>68</v>
      </c>
      <c r="E4" s="86" t="s">
        <v>69</v>
      </c>
      <c r="F4" s="86" t="s">
        <v>70</v>
      </c>
      <c r="G4" s="53" t="s">
        <v>71</v>
      </c>
      <c r="H4" s="53" t="s">
        <v>804</v>
      </c>
    </row>
    <row r="5" spans="2:8" ht="18.75" customHeight="1">
      <c r="B5" s="99" t="s">
        <v>72</v>
      </c>
      <c r="C5" s="100">
        <v>223</v>
      </c>
      <c r="D5" s="101" t="str">
        <f>IF(C5="","",VLOOKUP(C5,SM!$C$4:$G$253,2,1))</f>
        <v>Svoboda Jakub</v>
      </c>
      <c r="E5" s="102">
        <f>IF(C5="","",VLOOKUP(C5,SM!$C$4:$G$253,3,1))</f>
        <v>2003</v>
      </c>
      <c r="F5" s="102" t="str">
        <f>IF(C5="","",VLOOKUP(C5,SM!$C$4:$G$253,4,1))</f>
        <v>M4</v>
      </c>
      <c r="G5" s="103" t="str">
        <f>IF(C5="","",VLOOKUP(C5,SM!$C$4:$G$253,5,1))</f>
        <v>LOKO Trutnov</v>
      </c>
      <c r="H5" s="144" t="s">
        <v>844</v>
      </c>
    </row>
    <row r="6" spans="2:8" ht="18.75" customHeight="1">
      <c r="B6" s="105" t="s">
        <v>75</v>
      </c>
      <c r="C6" s="106">
        <v>61</v>
      </c>
      <c r="D6" s="107" t="str">
        <f>IF(C6="","",VLOOKUP(C6,SM!$C$4:$G$253,2,1))</f>
        <v>Hurdálek Robert</v>
      </c>
      <c r="E6" s="108">
        <f>IF(C6="","",VLOOKUP(C6,SM!$C$4:$G$253,3,1))</f>
        <v>2003</v>
      </c>
      <c r="F6" s="109" t="str">
        <f>IF(C6="","",VLOOKUP(C6,SM!$C$4:$G$253,4,1))</f>
        <v>M4</v>
      </c>
      <c r="G6" s="110" t="str">
        <f>IF(C6="","",VLOOKUP(C6,SM!$C$4:$G$253,5,1))</f>
        <v>LOKO Trutnov</v>
      </c>
      <c r="H6" s="113" t="s">
        <v>845</v>
      </c>
    </row>
    <row r="7" spans="2:8" ht="18.75" customHeight="1">
      <c r="B7" s="112" t="s">
        <v>77</v>
      </c>
      <c r="C7" s="106">
        <v>328</v>
      </c>
      <c r="D7" s="107" t="str">
        <f>IF(C7="","",VLOOKUP(C7,SM!$C$4:$G$253,2,1))</f>
        <v>Kirsch Jaromír</v>
      </c>
      <c r="E7" s="108">
        <f>IF(C7="","",VLOOKUP(C7,SM!$C$4:$G$253,3,1))</f>
        <v>2002</v>
      </c>
      <c r="F7" s="109" t="str">
        <f>IF(C7="","",VLOOKUP(C7,SM!$C$4:$G$253,4,1))</f>
        <v>M4</v>
      </c>
      <c r="G7" s="110" t="str">
        <f>IF(C7="","",VLOOKUP(C7,SM!$C$4:$G$253,5,1))</f>
        <v>SK Dolar Hajnice</v>
      </c>
      <c r="H7" s="115" t="s">
        <v>846</v>
      </c>
    </row>
    <row r="8" spans="2:8" ht="18.75" customHeight="1">
      <c r="B8" s="112" t="s">
        <v>79</v>
      </c>
      <c r="C8" s="119">
        <v>318</v>
      </c>
      <c r="D8" s="107" t="str">
        <f>IF(C8="","",VLOOKUP(C8,SM!$C$4:$G$253,2,1))</f>
        <v>Günther Jan</v>
      </c>
      <c r="E8" s="108">
        <f>IF(C8="","",VLOOKUP(C8,SM!$C$4:$G$253,3,1))</f>
        <v>2002</v>
      </c>
      <c r="F8" s="109" t="str">
        <f>IF(C8="","",VLOOKUP(C8,SM!$C$4:$G$253,4,1))</f>
        <v>M4</v>
      </c>
      <c r="G8" s="114" t="str">
        <f>IF(C8="","",VLOOKUP(C8,SM!$C$4:$G$253,5,1))</f>
        <v>SK Dolar Hajnice</v>
      </c>
      <c r="H8" s="115" t="s">
        <v>847</v>
      </c>
    </row>
    <row r="9" spans="2:8" ht="18.75" customHeight="1">
      <c r="B9" s="112" t="s">
        <v>81</v>
      </c>
      <c r="C9" s="119"/>
      <c r="D9" s="116">
        <f>IF(C9="","",VLOOKUP(C9,SM!$C$4:$G$253,2,1))</f>
      </c>
      <c r="E9" s="117">
        <f>IF(C9="","",VLOOKUP(C9,SM!$C$4:$G$253,3,1))</f>
      </c>
      <c r="F9" s="109">
        <f>IF(C9="","",VLOOKUP(C9,SM!$C$4:$G$253,4,1))</f>
      </c>
      <c r="G9" s="118">
        <f>IF(C9="","",VLOOKUP(C9,SM!$C$4:$G$253,5,1))</f>
      </c>
      <c r="H9" s="111"/>
    </row>
    <row r="10" spans="2:8" ht="18.75" customHeight="1">
      <c r="B10" s="112" t="s">
        <v>84</v>
      </c>
      <c r="C10" s="106"/>
      <c r="D10" s="107">
        <f>IF(C10="","",VLOOKUP(C10,SM!$C$4:$G$253,2,1))</f>
      </c>
      <c r="E10" s="108">
        <f>IF(C10="","",VLOOKUP(C10,SM!$C$4:$G$253,3,1))</f>
      </c>
      <c r="F10" s="109">
        <f>IF(C10="","",VLOOKUP(C10,SM!$C$4:$G$253,4,1))</f>
      </c>
      <c r="G10" s="114">
        <f>IF(C10="","",VLOOKUP(C10,SM!$C$4:$G$253,5,1))</f>
      </c>
      <c r="H10" s="113"/>
    </row>
    <row r="11" spans="2:8" ht="18.75" customHeight="1">
      <c r="B11" s="112" t="s">
        <v>87</v>
      </c>
      <c r="C11" s="106"/>
      <c r="D11" s="107">
        <f>IF(C11="","",VLOOKUP(C11,SM!$C$4:$G$253,2,1))</f>
      </c>
      <c r="E11" s="108">
        <f>IF(C11="","",VLOOKUP(C11,SM!$C$4:$G$253,3,1))</f>
      </c>
      <c r="F11" s="109">
        <f>IF(C11="","",VLOOKUP(C11,SM!$C$4:$G$253,4,1))</f>
      </c>
      <c r="G11" s="114">
        <f>IF(C11="","",VLOOKUP(C11,SM!$C$4:$G$253,5,1))</f>
      </c>
      <c r="H11" s="115"/>
    </row>
    <row r="12" spans="2:8" ht="18.75" customHeight="1">
      <c r="B12" s="112" t="s">
        <v>90</v>
      </c>
      <c r="C12" s="119"/>
      <c r="D12" s="107">
        <f>IF(C12="","",VLOOKUP(C12,SM!$C$4:$G$253,2,1))</f>
      </c>
      <c r="E12" s="108">
        <f>IF(C12="","",VLOOKUP(C12,SM!$C$4:$G$253,3,1))</f>
      </c>
      <c r="F12" s="109">
        <f>IF(C12="","",VLOOKUP(C12,SM!$C$4:$G$253,4,1))</f>
      </c>
      <c r="G12" s="114">
        <f>IF(C12="","",VLOOKUP(C12,SM!$C$4:$G$253,5,1))</f>
      </c>
      <c r="H12" s="115"/>
    </row>
    <row r="13" spans="2:8" ht="18.75" customHeight="1">
      <c r="B13" s="112" t="s">
        <v>93</v>
      </c>
      <c r="C13" s="106"/>
      <c r="D13" s="107">
        <f>IF(C13="","",VLOOKUP(C13,SM!$C$4:$G$253,2,1))</f>
      </c>
      <c r="E13" s="108">
        <f>IF(C13="","",VLOOKUP(C13,SM!$C$4:$G$253,3,1))</f>
      </c>
      <c r="F13" s="109">
        <f>IF(C13="","",VLOOKUP(C13,SM!$C$4:$G$253,4,1))</f>
      </c>
      <c r="G13" s="114">
        <f>IF(C13="","",VLOOKUP(C13,SM!$C$4:$G$253,5,1))</f>
      </c>
      <c r="H13" s="115"/>
    </row>
    <row r="14" spans="2:8" ht="18.75" customHeight="1">
      <c r="B14" s="112" t="s">
        <v>95</v>
      </c>
      <c r="C14" s="106"/>
      <c r="D14" s="107">
        <f>IF(C14="","",VLOOKUP(C14,SM!$C$4:$G$253,2,1))</f>
      </c>
      <c r="E14" s="108">
        <f>IF(C14="","",VLOOKUP(C14,SM!$C$4:$G$253,3,1))</f>
      </c>
      <c r="F14" s="109">
        <f>IF(C14="","",VLOOKUP(C14,SM!$C$4:$G$253,4,1))</f>
      </c>
      <c r="G14" s="114">
        <f>IF(C14="","",VLOOKUP(C14,SM!$C$4:$G$253,5,1))</f>
      </c>
      <c r="H14" s="115"/>
    </row>
    <row r="15" spans="2:8" ht="18.75" customHeight="1">
      <c r="B15" s="112" t="s">
        <v>98</v>
      </c>
      <c r="C15" s="106"/>
      <c r="D15" s="107">
        <f>IF(C15="","",VLOOKUP(C15,SM!$C$4:$G$253,2,1))</f>
      </c>
      <c r="E15" s="108">
        <f>IF(C15="","",VLOOKUP(C15,SM!$C$4:$G$253,3,1))</f>
      </c>
      <c r="F15" s="109">
        <f>IF(C15="","",VLOOKUP(C15,SM!$C$4:$G$253,4,1))</f>
      </c>
      <c r="G15" s="114">
        <f>IF(C15="","",VLOOKUP(C15,SM!$C$4:$G$253,5,1))</f>
      </c>
      <c r="H15" s="115"/>
    </row>
    <row r="16" spans="2:8" ht="18.75" customHeight="1">
      <c r="B16" s="112" t="s">
        <v>101</v>
      </c>
      <c r="C16" s="106"/>
      <c r="D16" s="107">
        <f>IF(C16="","",VLOOKUP(C16,SM!$C$4:$G$253,2,1))</f>
      </c>
      <c r="E16" s="108">
        <f>IF(C16="","",VLOOKUP(C16,SM!$C$4:$G$253,3,1))</f>
      </c>
      <c r="F16" s="109">
        <f>IF(C16="","",VLOOKUP(C16,SM!$C$4:$G$253,4,1))</f>
      </c>
      <c r="G16" s="114">
        <f>IF(C16="","",VLOOKUP(C16,SM!$C$4:$G$253,5,1))</f>
      </c>
      <c r="H16" s="115"/>
    </row>
    <row r="17" spans="2:8" ht="18.75" customHeight="1">
      <c r="B17" s="112" t="s">
        <v>103</v>
      </c>
      <c r="C17" s="100"/>
      <c r="D17" s="107">
        <f>IF(C17="","",VLOOKUP(C17,SM!$C$4:$G$253,2,1))</f>
      </c>
      <c r="E17" s="108">
        <f>IF(C17="","",VLOOKUP(C17,SM!$C$4:$G$253,3,1))</f>
      </c>
      <c r="F17" s="109">
        <f>IF(C17="","",VLOOKUP(C17,SM!$C$4:$G$253,4,1))</f>
      </c>
      <c r="G17" s="114">
        <f>IF(C17="","",VLOOKUP(C17,SM!$C$4:$G$253,5,1))</f>
      </c>
      <c r="H17" s="115"/>
    </row>
    <row r="18" spans="2:8" ht="18.75" customHeight="1">
      <c r="B18" s="112" t="s">
        <v>106</v>
      </c>
      <c r="C18" s="100"/>
      <c r="D18" s="107">
        <f>IF(C18="","",VLOOKUP(C18,SM!$C$4:$G$253,2,1))</f>
      </c>
      <c r="E18" s="108">
        <f>IF(C18="","",VLOOKUP(C18,SM!$C$4:$G$253,3,1))</f>
      </c>
      <c r="F18" s="109">
        <f>IF(C18="","",VLOOKUP(C18,SM!$C$4:$G$253,4,1))</f>
      </c>
      <c r="G18" s="114">
        <f>IF(C18="","",VLOOKUP(C18,SM!$C$4:$G$253,5,1))</f>
      </c>
      <c r="H18" s="115"/>
    </row>
    <row r="19" spans="2:8" ht="18.75" customHeight="1">
      <c r="B19" s="112" t="s">
        <v>108</v>
      </c>
      <c r="C19" s="100"/>
      <c r="D19" s="107">
        <f>IF(C19="","",VLOOKUP(C19,SM!$C$4:$G$253,2,1))</f>
      </c>
      <c r="E19" s="108">
        <f>IF(C19="","",VLOOKUP(C19,SM!$C$4:$G$253,3,1))</f>
      </c>
      <c r="F19" s="109">
        <f>IF(C19="","",VLOOKUP(C19,SM!$C$4:$G$253,4,1))</f>
      </c>
      <c r="G19" s="114">
        <f>IF(C19="","",VLOOKUP(C19,SM!$C$4:$G$253,5,1))</f>
      </c>
      <c r="H19" s="115"/>
    </row>
    <row r="20" spans="2:8" ht="18.75" customHeight="1">
      <c r="B20" s="112" t="s">
        <v>111</v>
      </c>
      <c r="C20" s="100"/>
      <c r="D20" s="107">
        <f>IF(C20="","",VLOOKUP(C20,SM!$C$4:$G$253,2,1))</f>
      </c>
      <c r="E20" s="108">
        <f>IF(C20="","",VLOOKUP(C20,SM!$C$4:$G$253,3,1))</f>
      </c>
      <c r="F20" s="109">
        <f>IF(C20="","",VLOOKUP(C20,SM!$C$4:$G$253,4,1))</f>
      </c>
      <c r="G20" s="114">
        <f>IF(C20="","",VLOOKUP(C20,SM!$C$4:$G$253,5,1))</f>
      </c>
      <c r="H20" s="115"/>
    </row>
    <row r="21" spans="2:8" ht="18.75" customHeight="1">
      <c r="B21" s="112" t="s">
        <v>114</v>
      </c>
      <c r="C21" s="100"/>
      <c r="D21" s="107">
        <f>IF(C21="","",VLOOKUP(C21,SM!$C$4:$G$253,2,1))</f>
      </c>
      <c r="E21" s="108">
        <f>IF(C21="","",VLOOKUP(C21,SM!$C$4:$G$253,3,1))</f>
      </c>
      <c r="F21" s="109">
        <f>IF(C21="","",VLOOKUP(C21,SM!$C$4:$G$253,4,1))</f>
      </c>
      <c r="G21" s="114">
        <f>IF(C21="","",VLOOKUP(C21,SM!$C$4:$G$253,5,1))</f>
      </c>
      <c r="H21" s="115"/>
    </row>
    <row r="22" spans="2:8" ht="18.75" customHeight="1">
      <c r="B22" s="112" t="s">
        <v>117</v>
      </c>
      <c r="C22" s="100"/>
      <c r="D22" s="107">
        <f>IF(C22="","",VLOOKUP(C22,SM!$C$4:$G$253,2,1))</f>
      </c>
      <c r="E22" s="108">
        <f>IF(C22="","",VLOOKUP(C22,SM!$C$4:$G$253,3,1))</f>
      </c>
      <c r="F22" s="109">
        <f>IF(C22="","",VLOOKUP(C22,SM!$C$4:$G$253,4,1))</f>
      </c>
      <c r="G22" s="114">
        <f>IF(C22="","",VLOOKUP(C22,SM!$C$4:$G$253,5,1))</f>
      </c>
      <c r="H22" s="115"/>
    </row>
    <row r="23" spans="2:8" ht="18.75" customHeight="1">
      <c r="B23" s="112" t="s">
        <v>119</v>
      </c>
      <c r="C23" s="100"/>
      <c r="D23" s="107">
        <f>IF(C23="","",VLOOKUP(C23,SM!$C$4:$G$253,2,1))</f>
      </c>
      <c r="E23" s="108">
        <f>IF(C23="","",VLOOKUP(C23,SM!$C$4:$G$253,3,1))</f>
      </c>
      <c r="F23" s="109">
        <f>IF(C23="","",VLOOKUP(C23,SM!$C$4:$G$253,4,1))</f>
      </c>
      <c r="G23" s="114">
        <f>IF(C23="","",VLOOKUP(C23,SM!$C$4:$G$253,5,1))</f>
      </c>
      <c r="H23" s="115"/>
    </row>
    <row r="24" spans="2:8" ht="18.75" customHeight="1">
      <c r="B24" s="112" t="s">
        <v>122</v>
      </c>
      <c r="C24" s="100"/>
      <c r="D24" s="107">
        <f>IF(C24="","",VLOOKUP(C24,SM!$C$4:$G$253,2,1))</f>
      </c>
      <c r="E24" s="108">
        <f>IF(C24="","",VLOOKUP(C24,SM!$C$4:$G$253,3,1))</f>
      </c>
      <c r="F24" s="109">
        <f>IF(C24="","",VLOOKUP(C24,SM!$C$4:$G$253,4,1))</f>
      </c>
      <c r="G24" s="114">
        <f>IF(C24="","",VLOOKUP(C24,SM!$C$4:$G$253,5,1))</f>
      </c>
      <c r="H24" s="115"/>
    </row>
    <row r="25" spans="2:8" ht="18.75" customHeight="1">
      <c r="B25" s="112" t="s">
        <v>125</v>
      </c>
      <c r="C25" s="100"/>
      <c r="D25" s="107">
        <f>IF(C25="","",VLOOKUP(C25,SM!$C$4:$G$253,2,1))</f>
      </c>
      <c r="E25" s="108">
        <f>IF(C25="","",VLOOKUP(C25,SM!$C$4:$G$253,3,1))</f>
      </c>
      <c r="F25" s="109">
        <f>IF(C25="","",VLOOKUP(C25,SM!$C$4:$G$253,4,1))</f>
      </c>
      <c r="G25" s="114">
        <f>IF(C25="","",VLOOKUP(C25,SM!$C$4:$G$253,5,1))</f>
      </c>
      <c r="H25" s="115"/>
    </row>
    <row r="26" spans="2:8" ht="18.75" customHeight="1">
      <c r="B26" s="112" t="s">
        <v>128</v>
      </c>
      <c r="C26" s="100"/>
      <c r="D26" s="107">
        <f>IF(C26="","",VLOOKUP(C26,SM!$C$4:$G$253,2,1))</f>
      </c>
      <c r="E26" s="108">
        <f>IF(C26="","",VLOOKUP(C26,SM!$C$4:$G$253,3,1))</f>
      </c>
      <c r="F26" s="109">
        <f>IF(C26="","",VLOOKUP(C26,SM!$C$4:$G$253,4,1))</f>
      </c>
      <c r="G26" s="114">
        <f>IF(C26="","",VLOOKUP(C26,SM!$C$4:$G$253,5,1))</f>
      </c>
      <c r="H26" s="115"/>
    </row>
    <row r="27" spans="2:8" ht="18.75" customHeight="1">
      <c r="B27" s="112" t="s">
        <v>131</v>
      </c>
      <c r="C27" s="100"/>
      <c r="D27" s="107">
        <f>IF(C27="","",VLOOKUP(C27,SM!$C$4:$G$253,2,1))</f>
      </c>
      <c r="E27" s="108">
        <f>IF(C27="","",VLOOKUP(C27,SM!$C$4:$G$253,3,1))</f>
      </c>
      <c r="F27" s="109">
        <f>IF(C27="","",VLOOKUP(C27,SM!$C$4:$G$253,4,1))</f>
      </c>
      <c r="G27" s="114">
        <f>IF(C27="","",VLOOKUP(C27,SM!$C$4:$G$253,5,1))</f>
      </c>
      <c r="H27" s="115"/>
    </row>
    <row r="28" spans="2:8" ht="18.75" customHeight="1">
      <c r="B28" s="112" t="s">
        <v>133</v>
      </c>
      <c r="C28" s="100"/>
      <c r="D28" s="107">
        <f>IF(C28="","",VLOOKUP(C28,SM!$C$4:$G$253,2,1))</f>
      </c>
      <c r="E28" s="108">
        <f>IF(C28="","",VLOOKUP(C28,SM!$C$4:$G$253,3,1))</f>
      </c>
      <c r="F28" s="109">
        <f>IF(C28="","",VLOOKUP(C28,SM!$C$4:$G$253,4,1))</f>
      </c>
      <c r="G28" s="114">
        <f>IF(C28="","",VLOOKUP(C28,SM!$C$4:$G$253,5,1))</f>
      </c>
      <c r="H28" s="115"/>
    </row>
    <row r="29" spans="2:8" ht="18.75" customHeight="1">
      <c r="B29" s="112" t="s">
        <v>135</v>
      </c>
      <c r="C29" s="100"/>
      <c r="D29" s="107">
        <f>IF(C29="","",VLOOKUP(C29,SM!$C$4:$G$253,2,1))</f>
      </c>
      <c r="E29" s="108">
        <f>IF(C29="","",VLOOKUP(C29,SM!$C$4:$G$253,3,1))</f>
      </c>
      <c r="F29" s="109">
        <f>IF(C29="","",VLOOKUP(C29,SM!$C$4:$G$253,4,1))</f>
      </c>
      <c r="G29" s="114">
        <f>IF(C29="","",VLOOKUP(C29,SM!$C$4:$G$253,5,1))</f>
      </c>
      <c r="H29" s="115"/>
    </row>
    <row r="30" spans="2:8" ht="18.75" customHeight="1">
      <c r="B30" s="112" t="s">
        <v>138</v>
      </c>
      <c r="C30" s="100"/>
      <c r="D30" s="107">
        <f>IF(C30="","",VLOOKUP(C30,SM!$C$4:$G$253,2,1))</f>
      </c>
      <c r="E30" s="108">
        <f>IF(C30="","",VLOOKUP(C30,SM!$C$4:$G$253,3,1))</f>
      </c>
      <c r="F30" s="109">
        <f>IF(C30="","",VLOOKUP(C30,SM!$C$4:$G$253,4,1))</f>
      </c>
      <c r="G30" s="114">
        <f>IF(C30="","",VLOOKUP(C30,SM!$C$4:$G$253,5,1))</f>
      </c>
      <c r="H30" s="115"/>
    </row>
    <row r="31" spans="2:8" ht="18.75" customHeight="1">
      <c r="B31" s="112" t="s">
        <v>141</v>
      </c>
      <c r="C31" s="100"/>
      <c r="D31" s="107">
        <f>IF(C31="","",VLOOKUP(C31,SM!$C$4:$G$253,2,1))</f>
      </c>
      <c r="E31" s="108">
        <f>IF(C31="","",VLOOKUP(C31,SM!$C$4:$G$253,3,1))</f>
      </c>
      <c r="F31" s="109">
        <f>IF(C31="","",VLOOKUP(C31,SM!$C$4:$G$253,4,1))</f>
      </c>
      <c r="G31" s="114">
        <f>IF(C31="","",VLOOKUP(C31,SM!$C$4:$G$253,5,1))</f>
      </c>
      <c r="H31" s="115"/>
    </row>
    <row r="32" spans="2:8" ht="18.75" customHeight="1">
      <c r="B32" s="112" t="s">
        <v>143</v>
      </c>
      <c r="C32" s="100"/>
      <c r="D32" s="107">
        <f>IF(C32="","",VLOOKUP(C32,SM!$C$4:$G$253,2,1))</f>
      </c>
      <c r="E32" s="108">
        <f>IF(C32="","",VLOOKUP(C32,SM!$C$4:$G$253,3,1))</f>
      </c>
      <c r="F32" s="109">
        <f>IF(C32="","",VLOOKUP(C32,SM!$C$4:$G$253,4,1))</f>
      </c>
      <c r="G32" s="114">
        <f>IF(C32="","",VLOOKUP(C32,SM!$C$4:$G$253,5,1))</f>
      </c>
      <c r="H32" s="115"/>
    </row>
    <row r="33" spans="2:8" ht="18.75" customHeight="1">
      <c r="B33" s="112" t="s">
        <v>145</v>
      </c>
      <c r="C33" s="100"/>
      <c r="D33" s="107">
        <f>IF(C33="","",VLOOKUP(C33,SM!$C$4:$G$253,2,1))</f>
      </c>
      <c r="E33" s="108">
        <f>IF(C33="","",VLOOKUP(C33,SM!$C$4:$G$253,3,1))</f>
      </c>
      <c r="F33" s="109">
        <f>IF(C33="","",VLOOKUP(C33,SM!$C$4:$G$253,4,1))</f>
      </c>
      <c r="G33" s="114">
        <f>IF(C33="","",VLOOKUP(C33,SM!$C$4:$G$253,5,1))</f>
      </c>
      <c r="H33" s="115"/>
    </row>
    <row r="34" spans="2:8" ht="18.75" customHeight="1">
      <c r="B34" s="120" t="s">
        <v>147</v>
      </c>
      <c r="C34" s="121"/>
      <c r="D34" s="122">
        <f>IF(C34="","",VLOOKUP(C34,SM!$C$4:$G$253,2,1))</f>
      </c>
      <c r="E34" s="123">
        <f>IF(C34="","",VLOOKUP(C34,SM!$C$4:$G$253,3,1))</f>
      </c>
      <c r="F34" s="124">
        <f>IF(C34="","",VLOOKUP(C34,SM!$C$4:$G$253,4,1))</f>
      </c>
      <c r="G34" s="114">
        <f>IF(C34="","",VLOOKUP(C34,SM!$C$4:$G$253,5,1))</f>
      </c>
      <c r="H34" s="125"/>
    </row>
    <row r="35" spans="2:8" ht="8.25" customHeight="1">
      <c r="B35" s="83"/>
      <c r="C35" s="83"/>
      <c r="D35" s="83"/>
      <c r="E35" s="83"/>
      <c r="F35" s="83"/>
      <c r="G35" s="83"/>
      <c r="H35" s="83"/>
    </row>
    <row r="36" spans="2:7" ht="12.75">
      <c r="B36" s="126" t="s">
        <v>808</v>
      </c>
      <c r="G36" s="126" t="s">
        <v>809</v>
      </c>
    </row>
    <row r="37" ht="6.75" customHeight="1"/>
    <row r="38" spans="2:7" ht="12.75">
      <c r="B38" s="127">
        <f ca="1">TODAY()</f>
        <v>42065</v>
      </c>
      <c r="C38" s="128"/>
      <c r="D38" s="129" t="s">
        <v>810</v>
      </c>
      <c r="G38" s="130" t="s">
        <v>811</v>
      </c>
    </row>
    <row r="39" spans="4:10" ht="12.75">
      <c r="D39" s="131" t="s">
        <v>812</v>
      </c>
      <c r="E39" s="132"/>
      <c r="F39" s="126"/>
      <c r="G39" s="130" t="s">
        <v>813</v>
      </c>
      <c r="H39" s="126"/>
      <c r="J39" s="133"/>
    </row>
    <row r="40" spans="4:10" ht="12.75">
      <c r="D40" s="131" t="s">
        <v>814</v>
      </c>
      <c r="E40" s="2"/>
      <c r="G40" s="130" t="s">
        <v>815</v>
      </c>
      <c r="J40" s="133"/>
    </row>
  </sheetData>
  <sheetProtection selectLockedCells="1" selectUnlockedCells="1"/>
  <printOptions/>
  <pageMargins left="0.19652777777777777" right="0.19652777777777777" top="0.39375" bottom="0.39375" header="0.5118055555555555" footer="0.5118055555555555"/>
  <pageSetup horizontalDpi="300" verticalDpi="300" orientation="portrait" paperSize="9"/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J40"/>
  <sheetViews>
    <sheetView workbookViewId="0" topLeftCell="A1">
      <selection activeCell="A1" sqref="A1"/>
    </sheetView>
  </sheetViews>
  <sheetFormatPr defaultColWidth="9.140625" defaultRowHeight="12.75"/>
  <cols>
    <col min="1" max="1" width="1.8515625" style="1" customWidth="1"/>
    <col min="2" max="3" width="7.140625" style="1" customWidth="1"/>
    <col min="4" max="4" width="24.28125" style="1" customWidth="1"/>
    <col min="5" max="5" width="6.421875" style="1" customWidth="1"/>
    <col min="6" max="6" width="5.7109375" style="1" customWidth="1"/>
    <col min="7" max="7" width="31.421875" style="1" customWidth="1"/>
    <col min="8" max="8" width="14.28125" style="1" customWidth="1"/>
    <col min="9" max="9" width="1.8515625" style="1" customWidth="1"/>
    <col min="10" max="27" width="3.140625" style="1" customWidth="1"/>
    <col min="28" max="16384" width="8.7109375" style="1" customWidth="1"/>
  </cols>
  <sheetData>
    <row r="1" ht="52.5" customHeight="1"/>
    <row r="2" ht="26.25" customHeight="1">
      <c r="B2" s="96" t="str">
        <f>CONCATENATE("ÚPICKÁ DESÍTKA - ",'Kateg.'!E3)</f>
        <v>ÚPICKÁ DESÍTKA - 2015</v>
      </c>
    </row>
    <row r="3" spans="2:8" ht="22.5" customHeight="1">
      <c r="B3" s="97" t="str">
        <f>IF(H3="","",VLOOKUP(H3,'Kateg.'!$B$6:$H$26,7,0))</f>
        <v>Mladší žákyně  (2002 - 2003)</v>
      </c>
      <c r="C3" s="50"/>
      <c r="D3" s="52"/>
      <c r="E3" s="52"/>
      <c r="F3" s="52"/>
      <c r="G3" s="52"/>
      <c r="H3" s="98" t="s">
        <v>46</v>
      </c>
    </row>
    <row r="4" spans="2:8" ht="21" customHeight="1">
      <c r="B4" s="53" t="s">
        <v>803</v>
      </c>
      <c r="C4" s="53" t="s">
        <v>67</v>
      </c>
      <c r="D4" s="53" t="s">
        <v>68</v>
      </c>
      <c r="E4" s="86" t="s">
        <v>69</v>
      </c>
      <c r="F4" s="86" t="s">
        <v>70</v>
      </c>
      <c r="G4" s="53" t="s">
        <v>71</v>
      </c>
      <c r="H4" s="53" t="s">
        <v>804</v>
      </c>
    </row>
    <row r="5" spans="2:8" ht="18.75" customHeight="1">
      <c r="B5" s="99" t="s">
        <v>72</v>
      </c>
      <c r="C5" s="100">
        <v>329</v>
      </c>
      <c r="D5" s="139" t="str">
        <f>IF(C5="","",VLOOKUP(C5,SZ!$C$4:$G$203,2,1))</f>
        <v>Barvíková Adéla</v>
      </c>
      <c r="E5" s="140">
        <f>IF(C5="","",VLOOKUP(C5,SZ!$C$4:$G$203,3,1))</f>
        <v>2003</v>
      </c>
      <c r="F5" s="102" t="str">
        <f>IF(C5="","",VLOOKUP(C5,SZ!$C$4:$G$203,4,1))</f>
        <v>Z4</v>
      </c>
      <c r="G5" s="142" t="str">
        <f>IF(C5="","",VLOOKUP(C5,SZ!$C$4:$G$203,5,1))</f>
        <v>SK Dolar Hajnice</v>
      </c>
      <c r="H5" s="144" t="s">
        <v>848</v>
      </c>
    </row>
    <row r="6" spans="2:8" ht="18.75" customHeight="1">
      <c r="B6" s="105" t="s">
        <v>75</v>
      </c>
      <c r="C6" s="106">
        <v>330</v>
      </c>
      <c r="D6" s="107" t="str">
        <f>IF(C6="","",VLOOKUP(C6,SZ!$C$4:$G$203,2,1))</f>
        <v>Ondráčková Barbora</v>
      </c>
      <c r="E6" s="108">
        <f>IF(C6="","",VLOOKUP(C6,SZ!$C$4:$G$203,3,1))</f>
        <v>2003</v>
      </c>
      <c r="F6" s="109" t="str">
        <f>IF(C6="","",VLOOKUP(C6,SZ!$C$4:$G$203,4,1))</f>
        <v>Z4</v>
      </c>
      <c r="G6" s="136" t="str">
        <f>IF(C6="","",VLOOKUP(C6,SZ!$C$4:$G$203,5,1))</f>
        <v>SK Dolar Hajnice</v>
      </c>
      <c r="H6" s="113" t="s">
        <v>849</v>
      </c>
    </row>
    <row r="7" spans="2:8" ht="18.75" customHeight="1">
      <c r="B7" s="112" t="s">
        <v>77</v>
      </c>
      <c r="C7" s="106">
        <v>67</v>
      </c>
      <c r="D7" s="107" t="str">
        <f>IF(C7="","",VLOOKUP(C7,SZ!$C$4:$G$203,2,1))</f>
        <v>Janečková Petra</v>
      </c>
      <c r="E7" s="108">
        <f>IF(C7="","",VLOOKUP(C7,SZ!$C$4:$G$203,3,1))</f>
        <v>2002</v>
      </c>
      <c r="F7" s="109" t="str">
        <f>IF(C7="","",VLOOKUP(C7,SZ!$C$4:$G$203,4,1))</f>
        <v>Z4</v>
      </c>
      <c r="G7" s="136" t="str">
        <f>IF(C7="","",VLOOKUP(C7,SZ!$C$4:$G$203,5,1))</f>
        <v>TJ Maratonstav Úpice</v>
      </c>
      <c r="H7" s="115" t="s">
        <v>850</v>
      </c>
    </row>
    <row r="8" spans="2:8" ht="18.75" customHeight="1">
      <c r="B8" s="112" t="s">
        <v>79</v>
      </c>
      <c r="C8" s="106"/>
      <c r="D8" s="116">
        <f>IF(C8="","",VLOOKUP(C8,SZ!$C$4:$G$203,2,1))</f>
      </c>
      <c r="E8" s="117">
        <f>IF(C8="","",VLOOKUP(C8,SZ!$C$4:$G$203,3,1))</f>
      </c>
      <c r="F8" s="109">
        <f>IF(C8="","",VLOOKUP(C8,SZ!$C$4:$G$203,4,1))</f>
      </c>
      <c r="G8" s="143">
        <f>IF(C8="","",VLOOKUP(C8,SZ!$C$4:$G$203,5,1))</f>
      </c>
      <c r="H8" s="111"/>
    </row>
    <row r="9" spans="2:8" ht="18.75" customHeight="1">
      <c r="B9" s="112" t="s">
        <v>81</v>
      </c>
      <c r="C9" s="119"/>
      <c r="D9" s="116">
        <f>IF(C9="","",VLOOKUP(C9,SZ!$C$4:$G$203,2,1))</f>
      </c>
      <c r="E9" s="117">
        <f>IF(C9="","",VLOOKUP(C9,SZ!$C$4:$G$203,3,1))</f>
      </c>
      <c r="F9" s="109">
        <f>IF(C9="","",VLOOKUP(C9,SZ!$C$4:$G$203,4,1))</f>
      </c>
      <c r="G9" s="143">
        <f>IF(C9="","",VLOOKUP(C9,SZ!$C$4:$G$203,5,1))</f>
      </c>
      <c r="H9" s="113"/>
    </row>
    <row r="10" spans="2:8" ht="18.75" customHeight="1">
      <c r="B10" s="112" t="s">
        <v>84</v>
      </c>
      <c r="C10" s="119"/>
      <c r="D10" s="107">
        <f>IF(C10="","",VLOOKUP(C10,SZ!$C$4:$G$203,2,1))</f>
      </c>
      <c r="E10" s="108">
        <f>IF(C10="","",VLOOKUP(C10,SZ!$C$4:$G$203,3,1))</f>
      </c>
      <c r="F10" s="109">
        <f>IF(C10="","",VLOOKUP(C10,SZ!$C$4:$G$203,4,1))</f>
      </c>
      <c r="G10" s="137">
        <f>IF(C10="","",VLOOKUP(C10,SZ!$C$4:$G$203,5,1))</f>
      </c>
      <c r="H10" s="115"/>
    </row>
    <row r="11" spans="2:8" ht="18.75" customHeight="1">
      <c r="B11" s="112" t="s">
        <v>87</v>
      </c>
      <c r="C11" s="106"/>
      <c r="D11" s="107">
        <f>IF(C11="","",VLOOKUP(C11,SZ!$C$4:$G$203,2,1))</f>
      </c>
      <c r="E11" s="108">
        <f>IF(C11="","",VLOOKUP(C11,SZ!$C$4:$G$203,3,1))</f>
      </c>
      <c r="F11" s="109">
        <f>IF(C11="","",VLOOKUP(C11,SZ!$C$4:$G$203,4,1))</f>
      </c>
      <c r="G11" s="137">
        <f>IF(C11="","",VLOOKUP(C11,SZ!$C$4:$G$203,5,1))</f>
      </c>
      <c r="H11" s="115"/>
    </row>
    <row r="12" spans="2:8" ht="18.75" customHeight="1">
      <c r="B12" s="112" t="s">
        <v>90</v>
      </c>
      <c r="C12" s="100"/>
      <c r="D12" s="107">
        <f>IF(C12="","",VLOOKUP(C12,SZ!$C$4:$G$203,2,1))</f>
      </c>
      <c r="E12" s="108">
        <f>IF(C12="","",VLOOKUP(C12,SZ!$C$4:$G$203,3,1))</f>
      </c>
      <c r="F12" s="109">
        <f>IF(C12="","",VLOOKUP(C12,SZ!$C$4:$G$203,4,1))</f>
      </c>
      <c r="G12" s="137">
        <f>IF(C12="","",VLOOKUP(C12,SZ!$C$4:$G$203,5,1))</f>
      </c>
      <c r="H12" s="115"/>
    </row>
    <row r="13" spans="2:8" ht="18.75" customHeight="1">
      <c r="B13" s="112" t="s">
        <v>93</v>
      </c>
      <c r="C13" s="100"/>
      <c r="D13" s="107">
        <f>IF(C13="","",VLOOKUP(C13,SZ!$C$4:$G$203,2,1))</f>
      </c>
      <c r="E13" s="108">
        <f>IF(C13="","",VLOOKUP(C13,SZ!$C$4:$G$203,3,1))</f>
      </c>
      <c r="F13" s="109">
        <f>IF(C13="","",VLOOKUP(C13,SZ!$C$4:$G$203,4,1))</f>
      </c>
      <c r="G13" s="137">
        <f>IF(C13="","",VLOOKUP(C13,SZ!$C$4:$G$203,5,1))</f>
      </c>
      <c r="H13" s="115"/>
    </row>
    <row r="14" spans="2:8" ht="18.75" customHeight="1">
      <c r="B14" s="112" t="s">
        <v>95</v>
      </c>
      <c r="C14" s="100"/>
      <c r="D14" s="107">
        <f>IF(C14="","",VLOOKUP(C14,SZ!$C$4:$G$203,2,1))</f>
      </c>
      <c r="E14" s="108">
        <f>IF(C14="","",VLOOKUP(C14,SZ!$C$4:$G$203,3,1))</f>
      </c>
      <c r="F14" s="109">
        <f>IF(C14="","",VLOOKUP(C14,SZ!$C$4:$G$203,4,1))</f>
      </c>
      <c r="G14" s="137">
        <f>IF(C14="","",VLOOKUP(C14,SZ!$C$4:$G$203,5,1))</f>
      </c>
      <c r="H14" s="115"/>
    </row>
    <row r="15" spans="2:8" ht="18.75" customHeight="1">
      <c r="B15" s="112" t="s">
        <v>98</v>
      </c>
      <c r="C15" s="100"/>
      <c r="D15" s="107">
        <f>IF(C15="","",VLOOKUP(C15,SZ!$C$4:$G$203,2,1))</f>
      </c>
      <c r="E15" s="108">
        <f>IF(C15="","",VLOOKUP(C15,SZ!$C$4:$G$203,3,1))</f>
      </c>
      <c r="F15" s="109">
        <f>IF(C15="","",VLOOKUP(C15,SZ!$C$4:$G$203,4,1))</f>
      </c>
      <c r="G15" s="137">
        <f>IF(C15="","",VLOOKUP(C15,SZ!$C$4:$G$203,5,1))</f>
      </c>
      <c r="H15" s="115"/>
    </row>
    <row r="16" spans="2:8" ht="18.75" customHeight="1">
      <c r="B16" s="112" t="s">
        <v>101</v>
      </c>
      <c r="C16" s="100"/>
      <c r="D16" s="107">
        <f>IF(C16="","",VLOOKUP(C16,SZ!$C$4:$G$203,2,1))</f>
      </c>
      <c r="E16" s="108">
        <f>IF(C16="","",VLOOKUP(C16,SZ!$C$4:$G$203,3,1))</f>
      </c>
      <c r="F16" s="109">
        <f>IF(C16="","",VLOOKUP(C16,SZ!$C$4:$G$203,4,1))</f>
      </c>
      <c r="G16" s="137">
        <f>IF(C16="","",VLOOKUP(C16,SZ!$C$4:$G$203,5,1))</f>
      </c>
      <c r="H16" s="115"/>
    </row>
    <row r="17" spans="2:8" ht="18.75" customHeight="1">
      <c r="B17" s="112" t="s">
        <v>103</v>
      </c>
      <c r="C17" s="100"/>
      <c r="D17" s="107">
        <f>IF(C17="","",VLOOKUP(C17,SZ!$C$4:$G$203,2,1))</f>
      </c>
      <c r="E17" s="108">
        <f>IF(C17="","",VLOOKUP(C17,SZ!$C$4:$G$203,3,1))</f>
      </c>
      <c r="F17" s="109">
        <f>IF(C17="","",VLOOKUP(C17,SZ!$C$4:$G$203,4,1))</f>
      </c>
      <c r="G17" s="137">
        <f>IF(C17="","",VLOOKUP(C17,SZ!$C$4:$G$203,5,1))</f>
      </c>
      <c r="H17" s="115"/>
    </row>
    <row r="18" spans="2:8" ht="18.75" customHeight="1">
      <c r="B18" s="112" t="s">
        <v>106</v>
      </c>
      <c r="C18" s="100"/>
      <c r="D18" s="107">
        <f>IF(C18="","",VLOOKUP(C18,SZ!$C$4:$G$203,2,1))</f>
      </c>
      <c r="E18" s="108">
        <f>IF(C18="","",VLOOKUP(C18,SZ!$C$4:$G$203,3,1))</f>
      </c>
      <c r="F18" s="109">
        <f>IF(C18="","",VLOOKUP(C18,SZ!$C$4:$G$203,4,1))</f>
      </c>
      <c r="G18" s="137">
        <f>IF(C18="","",VLOOKUP(C18,SZ!$C$4:$G$203,5,1))</f>
      </c>
      <c r="H18" s="115"/>
    </row>
    <row r="19" spans="2:8" ht="18.75" customHeight="1">
      <c r="B19" s="112" t="s">
        <v>108</v>
      </c>
      <c r="C19" s="100"/>
      <c r="D19" s="107">
        <f>IF(C19="","",VLOOKUP(C19,SZ!$C$4:$G$203,2,1))</f>
      </c>
      <c r="E19" s="108">
        <f>IF(C19="","",VLOOKUP(C19,SZ!$C$4:$G$203,3,1))</f>
      </c>
      <c r="F19" s="109">
        <f>IF(C19="","",VLOOKUP(C19,SZ!$C$4:$G$203,4,1))</f>
      </c>
      <c r="G19" s="137">
        <f>IF(C19="","",VLOOKUP(C19,SZ!$C$4:$G$203,5,1))</f>
      </c>
      <c r="H19" s="115"/>
    </row>
    <row r="20" spans="2:8" ht="18.75" customHeight="1">
      <c r="B20" s="112" t="s">
        <v>111</v>
      </c>
      <c r="C20" s="100"/>
      <c r="D20" s="107">
        <f>IF(C20="","",VLOOKUP(C20,SZ!$C$4:$G$203,2,1))</f>
      </c>
      <c r="E20" s="108">
        <f>IF(C20="","",VLOOKUP(C20,SZ!$C$4:$G$203,3,1))</f>
      </c>
      <c r="F20" s="109">
        <f>IF(C20="","",VLOOKUP(C20,SZ!$C$4:$G$203,4,1))</f>
      </c>
      <c r="G20" s="137">
        <f>IF(C20="","",VLOOKUP(C20,SZ!$C$4:$G$203,5,1))</f>
      </c>
      <c r="H20" s="115"/>
    </row>
    <row r="21" spans="2:8" ht="18.75" customHeight="1">
      <c r="B21" s="112" t="s">
        <v>114</v>
      </c>
      <c r="C21" s="100"/>
      <c r="D21" s="107">
        <f>IF(C21="","",VLOOKUP(C21,SZ!$C$4:$G$203,2,1))</f>
      </c>
      <c r="E21" s="108">
        <f>IF(C21="","",VLOOKUP(C21,SZ!$C$4:$G$203,3,1))</f>
      </c>
      <c r="F21" s="109">
        <f>IF(C21="","",VLOOKUP(C21,SZ!$C$4:$G$203,4,1))</f>
      </c>
      <c r="G21" s="137">
        <f>IF(C21="","",VLOOKUP(C21,SZ!$C$4:$G$203,5,1))</f>
      </c>
      <c r="H21" s="115"/>
    </row>
    <row r="22" spans="2:8" ht="18.75" customHeight="1">
      <c r="B22" s="112" t="s">
        <v>117</v>
      </c>
      <c r="C22" s="100"/>
      <c r="D22" s="107">
        <f>IF(C22="","",VLOOKUP(C22,SZ!$C$4:$G$203,2,1))</f>
      </c>
      <c r="E22" s="108">
        <f>IF(C22="","",VLOOKUP(C22,SZ!$C$4:$G$203,3,1))</f>
      </c>
      <c r="F22" s="109">
        <f>IF(C22="","",VLOOKUP(C22,SZ!$C$4:$G$203,4,1))</f>
      </c>
      <c r="G22" s="137">
        <f>IF(C22="","",VLOOKUP(C22,SZ!$C$4:$G$203,5,1))</f>
      </c>
      <c r="H22" s="115"/>
    </row>
    <row r="23" spans="2:8" ht="18.75" customHeight="1">
      <c r="B23" s="112" t="s">
        <v>119</v>
      </c>
      <c r="C23" s="100"/>
      <c r="D23" s="107">
        <f>IF(C23="","",VLOOKUP(C23,SZ!$C$4:$G$203,2,1))</f>
      </c>
      <c r="E23" s="108">
        <f>IF(C23="","",VLOOKUP(C23,SZ!$C$4:$G$203,3,1))</f>
      </c>
      <c r="F23" s="109">
        <f>IF(C23="","",VLOOKUP(C23,SZ!$C$4:$G$203,4,1))</f>
      </c>
      <c r="G23" s="137">
        <f>IF(C23="","",VLOOKUP(C23,SZ!$C$4:$G$203,5,1))</f>
      </c>
      <c r="H23" s="115"/>
    </row>
    <row r="24" spans="2:8" ht="18.75" customHeight="1">
      <c r="B24" s="112" t="s">
        <v>122</v>
      </c>
      <c r="C24" s="100"/>
      <c r="D24" s="107">
        <f>IF(C24="","",VLOOKUP(C24,SZ!$C$4:$G$203,2,1))</f>
      </c>
      <c r="E24" s="108">
        <f>IF(C24="","",VLOOKUP(C24,SZ!$C$4:$G$203,3,1))</f>
      </c>
      <c r="F24" s="109">
        <f>IF(C24="","",VLOOKUP(C24,SZ!$C$4:$G$203,4,1))</f>
      </c>
      <c r="G24" s="137">
        <f>IF(C24="","",VLOOKUP(C24,SZ!$C$4:$G$203,5,1))</f>
      </c>
      <c r="H24" s="115"/>
    </row>
    <row r="25" spans="2:8" ht="18.75" customHeight="1">
      <c r="B25" s="112" t="s">
        <v>125</v>
      </c>
      <c r="C25" s="100"/>
      <c r="D25" s="107">
        <f>IF(C25="","",VLOOKUP(C25,SZ!$C$4:$G$203,2,1))</f>
      </c>
      <c r="E25" s="108">
        <f>IF(C25="","",VLOOKUP(C25,SZ!$C$4:$G$203,3,1))</f>
      </c>
      <c r="F25" s="109">
        <f>IF(C25="","",VLOOKUP(C25,SZ!$C$4:$G$203,4,1))</f>
      </c>
      <c r="G25" s="137">
        <f>IF(C25="","",VLOOKUP(C25,SZ!$C$4:$G$203,5,1))</f>
      </c>
      <c r="H25" s="115"/>
    </row>
    <row r="26" spans="2:8" ht="18.75" customHeight="1">
      <c r="B26" s="112" t="s">
        <v>128</v>
      </c>
      <c r="C26" s="100"/>
      <c r="D26" s="107">
        <f>IF(C26="","",VLOOKUP(C26,SZ!$C$4:$G$203,2,1))</f>
      </c>
      <c r="E26" s="108">
        <f>IF(C26="","",VLOOKUP(C26,SZ!$C$4:$G$203,3,1))</f>
      </c>
      <c r="F26" s="109">
        <f>IF(C26="","",VLOOKUP(C26,SZ!$C$4:$G$203,4,1))</f>
      </c>
      <c r="G26" s="137">
        <f>IF(C26="","",VLOOKUP(C26,SZ!$C$4:$G$203,5,1))</f>
      </c>
      <c r="H26" s="115"/>
    </row>
    <row r="27" spans="2:8" ht="18.75" customHeight="1">
      <c r="B27" s="112" t="s">
        <v>131</v>
      </c>
      <c r="C27" s="100"/>
      <c r="D27" s="107">
        <f>IF(C27="","",VLOOKUP(C27,SZ!$C$4:$G$203,2,1))</f>
      </c>
      <c r="E27" s="108">
        <f>IF(C27="","",VLOOKUP(C27,SZ!$C$4:$G$203,3,1))</f>
      </c>
      <c r="F27" s="109">
        <f>IF(C27="","",VLOOKUP(C27,SZ!$C$4:$G$203,4,1))</f>
      </c>
      <c r="G27" s="137">
        <f>IF(C27="","",VLOOKUP(C27,SZ!$C$4:$G$203,5,1))</f>
      </c>
      <c r="H27" s="115"/>
    </row>
    <row r="28" spans="2:8" ht="18.75" customHeight="1">
      <c r="B28" s="112" t="s">
        <v>133</v>
      </c>
      <c r="C28" s="100"/>
      <c r="D28" s="107">
        <f>IF(C28="","",VLOOKUP(C28,SZ!$C$4:$G$203,2,1))</f>
      </c>
      <c r="E28" s="108">
        <f>IF(C28="","",VLOOKUP(C28,SZ!$C$4:$G$203,3,1))</f>
      </c>
      <c r="F28" s="109">
        <f>IF(C28="","",VLOOKUP(C28,SZ!$C$4:$G$203,4,1))</f>
      </c>
      <c r="G28" s="137">
        <f>IF(C28="","",VLOOKUP(C28,SZ!$C$4:$G$203,5,1))</f>
      </c>
      <c r="H28" s="115"/>
    </row>
    <row r="29" spans="2:8" ht="18.75" customHeight="1">
      <c r="B29" s="112" t="s">
        <v>135</v>
      </c>
      <c r="C29" s="100"/>
      <c r="D29" s="107">
        <f>IF(C29="","",VLOOKUP(C29,SZ!$C$4:$G$203,2,1))</f>
      </c>
      <c r="E29" s="108">
        <f>IF(C29="","",VLOOKUP(C29,SZ!$C$4:$G$203,3,1))</f>
      </c>
      <c r="F29" s="109">
        <f>IF(C29="","",VLOOKUP(C29,SZ!$C$4:$G$203,4,1))</f>
      </c>
      <c r="G29" s="137">
        <f>IF(C29="","",VLOOKUP(C29,SZ!$C$4:$G$203,5,1))</f>
      </c>
      <c r="H29" s="115"/>
    </row>
    <row r="30" spans="2:8" ht="18.75" customHeight="1">
      <c r="B30" s="112" t="s">
        <v>138</v>
      </c>
      <c r="C30" s="100"/>
      <c r="D30" s="107">
        <f>IF(C30="","",VLOOKUP(C30,SZ!$C$4:$G$203,2,1))</f>
      </c>
      <c r="E30" s="108">
        <f>IF(C30="","",VLOOKUP(C30,SZ!$C$4:$G$203,3,1))</f>
      </c>
      <c r="F30" s="109">
        <f>IF(C30="","",VLOOKUP(C30,SZ!$C$4:$G$203,4,1))</f>
      </c>
      <c r="G30" s="137">
        <f>IF(C30="","",VLOOKUP(C30,SZ!$C$4:$G$203,5,1))</f>
      </c>
      <c r="H30" s="115"/>
    </row>
    <row r="31" spans="2:8" ht="18.75" customHeight="1">
      <c r="B31" s="112" t="s">
        <v>141</v>
      </c>
      <c r="C31" s="100"/>
      <c r="D31" s="107">
        <f>IF(C31="","",VLOOKUP(C31,SZ!$C$4:$G$203,2,1))</f>
      </c>
      <c r="E31" s="108">
        <f>IF(C31="","",VLOOKUP(C31,SZ!$C$4:$G$203,3,1))</f>
      </c>
      <c r="F31" s="109">
        <f>IF(C31="","",VLOOKUP(C31,SZ!$C$4:$G$203,4,1))</f>
      </c>
      <c r="G31" s="137">
        <f>IF(C31="","",VLOOKUP(C31,SZ!$C$4:$G$203,5,1))</f>
      </c>
      <c r="H31" s="115"/>
    </row>
    <row r="32" spans="2:8" ht="18.75" customHeight="1">
      <c r="B32" s="112" t="s">
        <v>143</v>
      </c>
      <c r="C32" s="100"/>
      <c r="D32" s="107">
        <f>IF(C32="","",VLOOKUP(C32,SZ!$C$4:$G$203,2,1))</f>
      </c>
      <c r="E32" s="108">
        <f>IF(C32="","",VLOOKUP(C32,SZ!$C$4:$G$203,3,1))</f>
      </c>
      <c r="F32" s="109">
        <f>IF(C32="","",VLOOKUP(C32,SZ!$C$4:$G$203,4,1))</f>
      </c>
      <c r="G32" s="137">
        <f>IF(C32="","",VLOOKUP(C32,SZ!$C$4:$G$203,5,1))</f>
      </c>
      <c r="H32" s="115"/>
    </row>
    <row r="33" spans="2:8" ht="18.75" customHeight="1">
      <c r="B33" s="112" t="s">
        <v>145</v>
      </c>
      <c r="C33" s="100"/>
      <c r="D33" s="107">
        <f>IF(C33="","",VLOOKUP(C33,SZ!$C$4:$G$203,2,1))</f>
      </c>
      <c r="E33" s="108">
        <f>IF(C33="","",VLOOKUP(C33,SZ!$C$4:$G$203,3,1))</f>
      </c>
      <c r="F33" s="109">
        <f>IF(C33="","",VLOOKUP(C33,SZ!$C$4:$G$203,4,1))</f>
      </c>
      <c r="G33" s="137">
        <f>IF(C33="","",VLOOKUP(C33,SZ!$C$4:$G$203,5,1))</f>
      </c>
      <c r="H33" s="115"/>
    </row>
    <row r="34" spans="2:8" ht="18.75" customHeight="1">
      <c r="B34" s="120" t="s">
        <v>147</v>
      </c>
      <c r="C34" s="121"/>
      <c r="D34" s="122">
        <f>IF(C34="","",VLOOKUP(C34,SZ!$C$4:$G$203,2,1))</f>
      </c>
      <c r="E34" s="123">
        <f>IF(C34="","",VLOOKUP(C34,SZ!$C$4:$G$203,3,1))</f>
      </c>
      <c r="F34" s="124">
        <f>IF(C34="","",VLOOKUP(C34,SZ!$C$4:$G$203,4,1))</f>
      </c>
      <c r="G34" s="137">
        <f>IF(C34="","",VLOOKUP(C34,SZ!$C$4:$G$203,5,1))</f>
      </c>
      <c r="H34" s="125"/>
    </row>
    <row r="35" spans="2:8" ht="8.25" customHeight="1">
      <c r="B35" s="83"/>
      <c r="C35" s="83"/>
      <c r="D35" s="83"/>
      <c r="E35" s="83"/>
      <c r="F35" s="83"/>
      <c r="G35" s="83"/>
      <c r="H35" s="83"/>
    </row>
    <row r="36" spans="2:7" ht="12.75">
      <c r="B36" s="126" t="s">
        <v>808</v>
      </c>
      <c r="G36" s="126" t="s">
        <v>809</v>
      </c>
    </row>
    <row r="37" ht="6.75" customHeight="1"/>
    <row r="38" spans="2:7" ht="12.75">
      <c r="B38" s="127">
        <f ca="1">TODAY()</f>
        <v>42065</v>
      </c>
      <c r="C38" s="128"/>
      <c r="D38" s="129" t="s">
        <v>810</v>
      </c>
      <c r="G38" s="130" t="s">
        <v>811</v>
      </c>
    </row>
    <row r="39" spans="4:10" ht="12.75">
      <c r="D39" s="131" t="s">
        <v>812</v>
      </c>
      <c r="E39" s="132"/>
      <c r="F39" s="126"/>
      <c r="G39" s="130" t="s">
        <v>813</v>
      </c>
      <c r="H39" s="126"/>
      <c r="J39" s="133"/>
    </row>
    <row r="40" spans="4:10" ht="12.75">
      <c r="D40" s="131" t="s">
        <v>814</v>
      </c>
      <c r="E40" s="2"/>
      <c r="G40" s="130" t="s">
        <v>815</v>
      </c>
      <c r="J40" s="133"/>
    </row>
  </sheetData>
  <sheetProtection selectLockedCells="1" selectUnlockedCells="1"/>
  <printOptions/>
  <pageMargins left="0.19652777777777777" right="0.19652777777777777" top="0.39375" bottom="0.39375" header="0.5118055555555555" footer="0.5118055555555555"/>
  <pageSetup horizontalDpi="300" verticalDpi="300" orientation="portrait" paperSize="9"/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J40"/>
  <sheetViews>
    <sheetView workbookViewId="0" topLeftCell="A1">
      <selection activeCell="A1" sqref="A1"/>
    </sheetView>
  </sheetViews>
  <sheetFormatPr defaultColWidth="9.140625" defaultRowHeight="12.75"/>
  <cols>
    <col min="1" max="1" width="1.8515625" style="1" customWidth="1"/>
    <col min="2" max="3" width="7.140625" style="1" customWidth="1"/>
    <col min="4" max="4" width="24.28125" style="1" customWidth="1"/>
    <col min="5" max="5" width="6.421875" style="1" customWidth="1"/>
    <col min="6" max="6" width="5.7109375" style="1" customWidth="1"/>
    <col min="7" max="7" width="31.421875" style="1" customWidth="1"/>
    <col min="8" max="8" width="14.28125" style="1" customWidth="1"/>
    <col min="9" max="9" width="1.8515625" style="1" customWidth="1"/>
    <col min="10" max="27" width="3.140625" style="1" customWidth="1"/>
    <col min="28" max="16384" width="8.7109375" style="1" customWidth="1"/>
  </cols>
  <sheetData>
    <row r="1" ht="52.5" customHeight="1"/>
    <row r="2" ht="26.25" customHeight="1">
      <c r="B2" s="96" t="str">
        <f>CONCATENATE("ÚPICKÁ DESÍTKA - ",'Kateg.'!E3)</f>
        <v>ÚPICKÁ DESÍTKA - 2015</v>
      </c>
    </row>
    <row r="3" spans="2:8" ht="22.5" customHeight="1">
      <c r="B3" s="97" t="str">
        <f>IF(H3="","",VLOOKUP(H3,'Kateg.'!$B$6:$H$26,7,0))</f>
        <v>Starší žáci  (2000 - 2001)</v>
      </c>
      <c r="C3" s="50"/>
      <c r="D3" s="52"/>
      <c r="E3" s="52"/>
      <c r="F3" s="52"/>
      <c r="G3" s="52"/>
      <c r="H3" s="98" t="s">
        <v>35</v>
      </c>
    </row>
    <row r="4" spans="2:8" ht="21" customHeight="1">
      <c r="B4" s="53" t="s">
        <v>803</v>
      </c>
      <c r="C4" s="53" t="s">
        <v>67</v>
      </c>
      <c r="D4" s="53" t="s">
        <v>68</v>
      </c>
      <c r="E4" s="86" t="s">
        <v>69</v>
      </c>
      <c r="F4" s="86" t="s">
        <v>70</v>
      </c>
      <c r="G4" s="53" t="s">
        <v>71</v>
      </c>
      <c r="H4" s="53" t="s">
        <v>804</v>
      </c>
    </row>
    <row r="5" spans="2:8" ht="18.75" customHeight="1">
      <c r="B5" s="99" t="s">
        <v>72</v>
      </c>
      <c r="C5" s="138">
        <v>247</v>
      </c>
      <c r="D5" s="139" t="str">
        <f>IF(C5="","",VLOOKUP(C5,SM!$C$4:$G$253,2,1))</f>
        <v>Volák Ondřej</v>
      </c>
      <c r="E5" s="140">
        <f>IF(C5="","",VLOOKUP(C5,SM!$C$4:$G$253,3,1))</f>
        <v>2000</v>
      </c>
      <c r="F5" s="102" t="str">
        <f>IF(C5="","",VLOOKUP(C5,SM!$C$4:$G$253,4,1))</f>
        <v>M5</v>
      </c>
      <c r="G5" s="141" t="str">
        <f>IF(C5="","",VLOOKUP(C5,SM!$C$4:$G$253,5,1))</f>
        <v>Spartak Police n.M.</v>
      </c>
      <c r="H5" s="104" t="s">
        <v>851</v>
      </c>
    </row>
    <row r="6" spans="2:8" ht="18.75" customHeight="1">
      <c r="B6" s="105" t="s">
        <v>75</v>
      </c>
      <c r="C6" s="106">
        <v>331</v>
      </c>
      <c r="D6" s="116" t="str">
        <f>IF(C6="","",VLOOKUP(C6,SM!$C$4:$G$253,2,1))</f>
        <v>Kábrt Lukáš</v>
      </c>
      <c r="E6" s="117">
        <f>IF(C6="","",VLOOKUP(C6,SM!$C$4:$G$253,3,1))</f>
        <v>2000</v>
      </c>
      <c r="F6" s="109" t="str">
        <f>IF(C6="","",VLOOKUP(C6,SM!$C$4:$G$253,4,1))</f>
        <v>M5</v>
      </c>
      <c r="G6" s="146" t="str">
        <f>IF(C6="","",VLOOKUP(C6,SM!$C$4:$G$253,5,1))</f>
        <v>SK Dolar Hajnice</v>
      </c>
      <c r="H6" s="111" t="s">
        <v>852</v>
      </c>
    </row>
    <row r="7" spans="2:8" ht="18.75" customHeight="1">
      <c r="B7" s="112" t="s">
        <v>77</v>
      </c>
      <c r="C7" s="106">
        <v>320</v>
      </c>
      <c r="D7" s="107" t="str">
        <f>IF(C7="","",VLOOKUP(C7,SM!$C$4:$G$253,2,1))</f>
        <v>Papež Michal</v>
      </c>
      <c r="E7" s="108">
        <f>IF(C7="","",VLOOKUP(C7,SM!$C$4:$G$253,3,1))</f>
        <v>2001</v>
      </c>
      <c r="F7" s="109" t="str">
        <f>IF(C7="","",VLOOKUP(C7,SM!$C$4:$G$253,4,1))</f>
        <v>M5</v>
      </c>
      <c r="G7" s="110" t="str">
        <f>IF(C7="","",VLOOKUP(C7,SM!$C$4:$G$253,5,1))</f>
        <v>SK Dolar Hajnice</v>
      </c>
      <c r="H7" s="113" t="s">
        <v>853</v>
      </c>
    </row>
    <row r="8" spans="2:8" ht="18.75" customHeight="1">
      <c r="B8" s="112" t="s">
        <v>79</v>
      </c>
      <c r="C8" s="106"/>
      <c r="D8" s="107">
        <f>IF(C8="","",VLOOKUP(C8,SM!$C$4:$G$253,2,1))</f>
      </c>
      <c r="E8" s="108">
        <f>IF(C8="","",VLOOKUP(C8,SM!$C$4:$G$253,3,1))</f>
      </c>
      <c r="F8" s="109">
        <f>IF(C8="","",VLOOKUP(C8,SM!$C$4:$G$253,4,1))</f>
      </c>
      <c r="G8" s="114">
        <f>IF(C8="","",VLOOKUP(C8,SM!$C$4:$G$253,5,1))</f>
      </c>
      <c r="H8" s="115"/>
    </row>
    <row r="9" spans="2:8" ht="18.75" customHeight="1">
      <c r="B9" s="112" t="s">
        <v>81</v>
      </c>
      <c r="C9" s="106"/>
      <c r="D9" s="116">
        <f>IF(C9="","",VLOOKUP(C9,SM!$C$4:$G$253,2,1))</f>
      </c>
      <c r="E9" s="117">
        <f>IF(C9="","",VLOOKUP(C9,SM!$C$4:$G$253,3,1))</f>
      </c>
      <c r="F9" s="109">
        <f>IF(C9="","",VLOOKUP(C9,SM!$C$4:$G$253,4,1))</f>
      </c>
      <c r="G9" s="118">
        <f>IF(C9="","",VLOOKUP(C9,SM!$C$4:$G$253,5,1))</f>
      </c>
      <c r="H9" s="111"/>
    </row>
    <row r="10" spans="2:8" ht="18.75" customHeight="1">
      <c r="B10" s="112" t="s">
        <v>84</v>
      </c>
      <c r="C10" s="119"/>
      <c r="D10" s="107">
        <f>IF(C10="","",VLOOKUP(C10,SM!$C$4:$G$253,2,1))</f>
      </c>
      <c r="E10" s="108">
        <f>IF(C10="","",VLOOKUP(C10,SM!$C$4:$G$253,3,1))</f>
      </c>
      <c r="F10" s="109">
        <f>IF(C10="","",VLOOKUP(C10,SM!$C$4:$G$253,4,1))</f>
      </c>
      <c r="G10" s="114">
        <f>IF(C10="","",VLOOKUP(C10,SM!$C$4:$G$253,5,1))</f>
      </c>
      <c r="H10" s="113"/>
    </row>
    <row r="11" spans="2:8" ht="18.75" customHeight="1">
      <c r="B11" s="112" t="s">
        <v>87</v>
      </c>
      <c r="C11" s="106"/>
      <c r="D11" s="107">
        <f>IF(C11="","",VLOOKUP(C11,SM!$C$4:$G$253,2,1))</f>
      </c>
      <c r="E11" s="108">
        <f>IF(C11="","",VLOOKUP(C11,SM!$C$4:$G$253,3,1))</f>
      </c>
      <c r="F11" s="109">
        <f>IF(C11="","",VLOOKUP(C11,SM!$C$4:$G$253,4,1))</f>
      </c>
      <c r="G11" s="114">
        <f>IF(C11="","",VLOOKUP(C11,SM!$C$4:$G$253,5,1))</f>
      </c>
      <c r="H11" s="115"/>
    </row>
    <row r="12" spans="2:8" ht="18.75" customHeight="1">
      <c r="B12" s="112" t="s">
        <v>90</v>
      </c>
      <c r="C12" s="106"/>
      <c r="D12" s="107">
        <f>IF(C12="","",VLOOKUP(C12,SM!$C$4:$G$253,2,1))</f>
      </c>
      <c r="E12" s="108">
        <f>IF(C12="","",VLOOKUP(C12,SM!$C$4:$G$253,3,1))</f>
      </c>
      <c r="F12" s="109">
        <f>IF(C12="","",VLOOKUP(C12,SM!$C$4:$G$253,4,1))</f>
      </c>
      <c r="G12" s="114">
        <f>IF(C12="","",VLOOKUP(C12,SM!$C$4:$G$253,5,1))</f>
      </c>
      <c r="H12" s="115"/>
    </row>
    <row r="13" spans="2:8" ht="18.75" customHeight="1">
      <c r="B13" s="112" t="s">
        <v>93</v>
      </c>
      <c r="C13" s="106"/>
      <c r="D13" s="107">
        <f>IF(C13="","",VLOOKUP(C13,SM!$C$4:$G$253,2,1))</f>
      </c>
      <c r="E13" s="108">
        <f>IF(C13="","",VLOOKUP(C13,SM!$C$4:$G$253,3,1))</f>
      </c>
      <c r="F13" s="109">
        <f>IF(C13="","",VLOOKUP(C13,SM!$C$4:$G$253,4,1))</f>
      </c>
      <c r="G13" s="114">
        <f>IF(C13="","",VLOOKUP(C13,SM!$C$4:$G$253,5,1))</f>
      </c>
      <c r="H13" s="115"/>
    </row>
    <row r="14" spans="2:8" ht="18.75" customHeight="1">
      <c r="B14" s="112" t="s">
        <v>95</v>
      </c>
      <c r="C14" s="119"/>
      <c r="D14" s="107">
        <f>IF(C14="","",VLOOKUP(C14,SM!$C$4:$G$253,2,1))</f>
      </c>
      <c r="E14" s="108">
        <f>IF(C14="","",VLOOKUP(C14,SM!$C$4:$G$253,3,1))</f>
      </c>
      <c r="F14" s="109">
        <f>IF(C14="","",VLOOKUP(C14,SM!$C$4:$G$253,4,1))</f>
      </c>
      <c r="G14" s="114">
        <f>IF(C14="","",VLOOKUP(C14,SM!$C$4:$G$253,5,1))</f>
      </c>
      <c r="H14" s="115"/>
    </row>
    <row r="15" spans="2:8" ht="18.75" customHeight="1">
      <c r="B15" s="112" t="s">
        <v>98</v>
      </c>
      <c r="C15" s="106"/>
      <c r="D15" s="107">
        <f>IF(C15="","",VLOOKUP(C15,SM!$C$4:$G$253,2,1))</f>
      </c>
      <c r="E15" s="108">
        <f>IF(C15="","",VLOOKUP(C15,SM!$C$4:$G$253,3,1))</f>
      </c>
      <c r="F15" s="109">
        <f>IF(C15="","",VLOOKUP(C15,SM!$C$4:$G$253,4,1))</f>
      </c>
      <c r="G15" s="114">
        <f>IF(C15="","",VLOOKUP(C15,SM!$C$4:$G$253,5,1))</f>
      </c>
      <c r="H15" s="115"/>
    </row>
    <row r="16" spans="2:8" ht="18.75" customHeight="1">
      <c r="B16" s="112" t="s">
        <v>101</v>
      </c>
      <c r="C16" s="106"/>
      <c r="D16" s="107">
        <f>IF(C16="","",VLOOKUP(C16,SM!$C$4:$G$253,2,1))</f>
      </c>
      <c r="E16" s="108">
        <f>IF(C16="","",VLOOKUP(C16,SM!$C$4:$G$253,3,1))</f>
      </c>
      <c r="F16" s="109">
        <f>IF(C16="","",VLOOKUP(C16,SM!$C$4:$G$253,4,1))</f>
      </c>
      <c r="G16" s="114">
        <f>IF(C16="","",VLOOKUP(C16,SM!$C$4:$G$253,5,1))</f>
      </c>
      <c r="H16" s="115"/>
    </row>
    <row r="17" spans="2:8" ht="18.75" customHeight="1">
      <c r="B17" s="112" t="s">
        <v>103</v>
      </c>
      <c r="C17" s="100"/>
      <c r="D17" s="107">
        <f>IF(C17="","",VLOOKUP(C17,SM!$C$4:$G$253,2,1))</f>
      </c>
      <c r="E17" s="108">
        <f>IF(C17="","",VLOOKUP(C17,SM!$C$4:$G$253,3,1))</f>
      </c>
      <c r="F17" s="109">
        <f>IF(C17="","",VLOOKUP(C17,SM!$C$4:$G$253,4,1))</f>
      </c>
      <c r="G17" s="114">
        <f>IF(C17="","",VLOOKUP(C17,SM!$C$4:$G$253,5,1))</f>
      </c>
      <c r="H17" s="115"/>
    </row>
    <row r="18" spans="2:8" ht="18.75" customHeight="1">
      <c r="B18" s="112" t="s">
        <v>106</v>
      </c>
      <c r="C18" s="100"/>
      <c r="D18" s="107">
        <f>IF(C18="","",VLOOKUP(C18,SM!$C$4:$G$253,2,1))</f>
      </c>
      <c r="E18" s="108">
        <f>IF(C18="","",VLOOKUP(C18,SM!$C$4:$G$253,3,1))</f>
      </c>
      <c r="F18" s="109">
        <f>IF(C18="","",VLOOKUP(C18,SM!$C$4:$G$253,4,1))</f>
      </c>
      <c r="G18" s="114">
        <f>IF(C18="","",VLOOKUP(C18,SM!$C$4:$G$253,5,1))</f>
      </c>
      <c r="H18" s="115"/>
    </row>
    <row r="19" spans="2:8" ht="18.75" customHeight="1">
      <c r="B19" s="112" t="s">
        <v>108</v>
      </c>
      <c r="C19" s="100"/>
      <c r="D19" s="107">
        <f>IF(C19="","",VLOOKUP(C19,SM!$C$4:$G$253,2,1))</f>
      </c>
      <c r="E19" s="108">
        <f>IF(C19="","",VLOOKUP(C19,SM!$C$4:$G$253,3,1))</f>
      </c>
      <c r="F19" s="109">
        <f>IF(C19="","",VLOOKUP(C19,SM!$C$4:$G$253,4,1))</f>
      </c>
      <c r="G19" s="114">
        <f>IF(C19="","",VLOOKUP(C19,SM!$C$4:$G$253,5,1))</f>
      </c>
      <c r="H19" s="115"/>
    </row>
    <row r="20" spans="2:8" ht="18.75" customHeight="1">
      <c r="B20" s="112" t="s">
        <v>111</v>
      </c>
      <c r="C20" s="100"/>
      <c r="D20" s="107">
        <f>IF(C20="","",VLOOKUP(C20,SM!$C$4:$G$253,2,1))</f>
      </c>
      <c r="E20" s="108">
        <f>IF(C20="","",VLOOKUP(C20,SM!$C$4:$G$253,3,1))</f>
      </c>
      <c r="F20" s="109">
        <f>IF(C20="","",VLOOKUP(C20,SM!$C$4:$G$253,4,1))</f>
      </c>
      <c r="G20" s="114">
        <f>IF(C20="","",VLOOKUP(C20,SM!$C$4:$G$253,5,1))</f>
      </c>
      <c r="H20" s="115"/>
    </row>
    <row r="21" spans="2:8" ht="18.75" customHeight="1">
      <c r="B21" s="112" t="s">
        <v>114</v>
      </c>
      <c r="C21" s="100"/>
      <c r="D21" s="107">
        <f>IF(C21="","",VLOOKUP(C21,SM!$C$4:$G$253,2,1))</f>
      </c>
      <c r="E21" s="108">
        <f>IF(C21="","",VLOOKUP(C21,SM!$C$4:$G$253,3,1))</f>
      </c>
      <c r="F21" s="109">
        <f>IF(C21="","",VLOOKUP(C21,SM!$C$4:$G$253,4,1))</f>
      </c>
      <c r="G21" s="114">
        <f>IF(C21="","",VLOOKUP(C21,SM!$C$4:$G$253,5,1))</f>
      </c>
      <c r="H21" s="115"/>
    </row>
    <row r="22" spans="2:8" ht="18.75" customHeight="1">
      <c r="B22" s="112" t="s">
        <v>117</v>
      </c>
      <c r="C22" s="100"/>
      <c r="D22" s="107">
        <f>IF(C22="","",VLOOKUP(C22,SM!$C$4:$G$253,2,1))</f>
      </c>
      <c r="E22" s="108">
        <f>IF(C22="","",VLOOKUP(C22,SM!$C$4:$G$253,3,1))</f>
      </c>
      <c r="F22" s="109">
        <f>IF(C22="","",VLOOKUP(C22,SM!$C$4:$G$253,4,1))</f>
      </c>
      <c r="G22" s="114">
        <f>IF(C22="","",VLOOKUP(C22,SM!$C$4:$G$253,5,1))</f>
      </c>
      <c r="H22" s="115"/>
    </row>
    <row r="23" spans="2:8" ht="18.75" customHeight="1">
      <c r="B23" s="112" t="s">
        <v>119</v>
      </c>
      <c r="C23" s="100"/>
      <c r="D23" s="107">
        <f>IF(C23="","",VLOOKUP(C23,SM!$C$4:$G$253,2,1))</f>
      </c>
      <c r="E23" s="108">
        <f>IF(C23="","",VLOOKUP(C23,SM!$C$4:$G$253,3,1))</f>
      </c>
      <c r="F23" s="109">
        <f>IF(C23="","",VLOOKUP(C23,SM!$C$4:$G$253,4,1))</f>
      </c>
      <c r="G23" s="114">
        <f>IF(C23="","",VLOOKUP(C23,SM!$C$4:$G$253,5,1))</f>
      </c>
      <c r="H23" s="115"/>
    </row>
    <row r="24" spans="2:8" ht="18.75" customHeight="1">
      <c r="B24" s="112" t="s">
        <v>122</v>
      </c>
      <c r="C24" s="100"/>
      <c r="D24" s="107">
        <f>IF(C24="","",VLOOKUP(C24,SM!$C$4:$G$253,2,1))</f>
      </c>
      <c r="E24" s="108">
        <f>IF(C24="","",VLOOKUP(C24,SM!$C$4:$G$253,3,1))</f>
      </c>
      <c r="F24" s="109">
        <f>IF(C24="","",VLOOKUP(C24,SM!$C$4:$G$253,4,1))</f>
      </c>
      <c r="G24" s="114">
        <f>IF(C24="","",VLOOKUP(C24,SM!$C$4:$G$253,5,1))</f>
      </c>
      <c r="H24" s="115"/>
    </row>
    <row r="25" spans="2:8" ht="18.75" customHeight="1">
      <c r="B25" s="112" t="s">
        <v>125</v>
      </c>
      <c r="C25" s="100"/>
      <c r="D25" s="107">
        <f>IF(C25="","",VLOOKUP(C25,SM!$C$4:$G$253,2,1))</f>
      </c>
      <c r="E25" s="108">
        <f>IF(C25="","",VLOOKUP(C25,SM!$C$4:$G$253,3,1))</f>
      </c>
      <c r="F25" s="109">
        <f>IF(C25="","",VLOOKUP(C25,SM!$C$4:$G$253,4,1))</f>
      </c>
      <c r="G25" s="114">
        <f>IF(C25="","",VLOOKUP(C25,SM!$C$4:$G$253,5,1))</f>
      </c>
      <c r="H25" s="115"/>
    </row>
    <row r="26" spans="2:8" ht="18.75" customHeight="1">
      <c r="B26" s="112" t="s">
        <v>128</v>
      </c>
      <c r="C26" s="100"/>
      <c r="D26" s="107">
        <f>IF(C26="","",VLOOKUP(C26,SM!$C$4:$G$253,2,1))</f>
      </c>
      <c r="E26" s="108">
        <f>IF(C26="","",VLOOKUP(C26,SM!$C$4:$G$253,3,1))</f>
      </c>
      <c r="F26" s="109">
        <f>IF(C26="","",VLOOKUP(C26,SM!$C$4:$G$253,4,1))</f>
      </c>
      <c r="G26" s="114">
        <f>IF(C26="","",VLOOKUP(C26,SM!$C$4:$G$253,5,1))</f>
      </c>
      <c r="H26" s="115"/>
    </row>
    <row r="27" spans="2:8" ht="18.75" customHeight="1">
      <c r="B27" s="112" t="s">
        <v>131</v>
      </c>
      <c r="C27" s="100"/>
      <c r="D27" s="107">
        <f>IF(C27="","",VLOOKUP(C27,SM!$C$4:$G$253,2,1))</f>
      </c>
      <c r="E27" s="108">
        <f>IF(C27="","",VLOOKUP(C27,SM!$C$4:$G$253,3,1))</f>
      </c>
      <c r="F27" s="109">
        <f>IF(C27="","",VLOOKUP(C27,SM!$C$4:$G$253,4,1))</f>
      </c>
      <c r="G27" s="114">
        <f>IF(C27="","",VLOOKUP(C27,SM!$C$4:$G$253,5,1))</f>
      </c>
      <c r="H27" s="115"/>
    </row>
    <row r="28" spans="2:8" ht="18.75" customHeight="1">
      <c r="B28" s="112" t="s">
        <v>133</v>
      </c>
      <c r="C28" s="100"/>
      <c r="D28" s="107">
        <f>IF(C28="","",VLOOKUP(C28,SM!$C$4:$G$253,2,1))</f>
      </c>
      <c r="E28" s="108">
        <f>IF(C28="","",VLOOKUP(C28,SM!$C$4:$G$253,3,1))</f>
      </c>
      <c r="F28" s="109">
        <f>IF(C28="","",VLOOKUP(C28,SM!$C$4:$G$253,4,1))</f>
      </c>
      <c r="G28" s="114">
        <f>IF(C28="","",VLOOKUP(C28,SM!$C$4:$G$253,5,1))</f>
      </c>
      <c r="H28" s="115"/>
    </row>
    <row r="29" spans="2:8" ht="18.75" customHeight="1">
      <c r="B29" s="112" t="s">
        <v>135</v>
      </c>
      <c r="C29" s="100"/>
      <c r="D29" s="107">
        <f>IF(C29="","",VLOOKUP(C29,SM!$C$4:$G$253,2,1))</f>
      </c>
      <c r="E29" s="108">
        <f>IF(C29="","",VLOOKUP(C29,SM!$C$4:$G$253,3,1))</f>
      </c>
      <c r="F29" s="109">
        <f>IF(C29="","",VLOOKUP(C29,SM!$C$4:$G$253,4,1))</f>
      </c>
      <c r="G29" s="114">
        <f>IF(C29="","",VLOOKUP(C29,SM!$C$4:$G$253,5,1))</f>
      </c>
      <c r="H29" s="115"/>
    </row>
    <row r="30" spans="2:8" ht="18.75" customHeight="1">
      <c r="B30" s="112" t="s">
        <v>138</v>
      </c>
      <c r="C30" s="100"/>
      <c r="D30" s="107">
        <f>IF(C30="","",VLOOKUP(C30,SM!$C$4:$G$253,2,1))</f>
      </c>
      <c r="E30" s="108">
        <f>IF(C30="","",VLOOKUP(C30,SM!$C$4:$G$253,3,1))</f>
      </c>
      <c r="F30" s="109">
        <f>IF(C30="","",VLOOKUP(C30,SM!$C$4:$G$253,4,1))</f>
      </c>
      <c r="G30" s="114">
        <f>IF(C30="","",VLOOKUP(C30,SM!$C$4:$G$253,5,1))</f>
      </c>
      <c r="H30" s="115"/>
    </row>
    <row r="31" spans="2:8" ht="18.75" customHeight="1">
      <c r="B31" s="112" t="s">
        <v>141</v>
      </c>
      <c r="C31" s="100"/>
      <c r="D31" s="107">
        <f>IF(C31="","",VLOOKUP(C31,SM!$C$4:$G$253,2,1))</f>
      </c>
      <c r="E31" s="108">
        <f>IF(C31="","",VLOOKUP(C31,SM!$C$4:$G$253,3,1))</f>
      </c>
      <c r="F31" s="109">
        <f>IF(C31="","",VLOOKUP(C31,SM!$C$4:$G$253,4,1))</f>
      </c>
      <c r="G31" s="114">
        <f>IF(C31="","",VLOOKUP(C31,SM!$C$4:$G$253,5,1))</f>
      </c>
      <c r="H31" s="115"/>
    </row>
    <row r="32" spans="2:8" ht="18.75" customHeight="1">
      <c r="B32" s="112" t="s">
        <v>143</v>
      </c>
      <c r="C32" s="100"/>
      <c r="D32" s="107">
        <f>IF(C32="","",VLOOKUP(C32,SM!$C$4:$G$253,2,1))</f>
      </c>
      <c r="E32" s="108">
        <f>IF(C32="","",VLOOKUP(C32,SM!$C$4:$G$253,3,1))</f>
      </c>
      <c r="F32" s="109">
        <f>IF(C32="","",VLOOKUP(C32,SM!$C$4:$G$253,4,1))</f>
      </c>
      <c r="G32" s="114">
        <f>IF(C32="","",VLOOKUP(C32,SM!$C$4:$G$253,5,1))</f>
      </c>
      <c r="H32" s="115"/>
    </row>
    <row r="33" spans="2:8" ht="18.75" customHeight="1">
      <c r="B33" s="112" t="s">
        <v>145</v>
      </c>
      <c r="C33" s="100"/>
      <c r="D33" s="107">
        <f>IF(C33="","",VLOOKUP(C33,SM!$C$4:$G$253,2,1))</f>
      </c>
      <c r="E33" s="108">
        <f>IF(C33="","",VLOOKUP(C33,SM!$C$4:$G$253,3,1))</f>
      </c>
      <c r="F33" s="109">
        <f>IF(C33="","",VLOOKUP(C33,SM!$C$4:$G$253,4,1))</f>
      </c>
      <c r="G33" s="114">
        <f>IF(C33="","",VLOOKUP(C33,SM!$C$4:$G$253,5,1))</f>
      </c>
      <c r="H33" s="115"/>
    </row>
    <row r="34" spans="2:8" ht="18.75" customHeight="1">
      <c r="B34" s="120" t="s">
        <v>147</v>
      </c>
      <c r="C34" s="121"/>
      <c r="D34" s="122">
        <f>IF(C34="","",VLOOKUP(C34,SM!$C$4:$G$253,2,1))</f>
      </c>
      <c r="E34" s="123">
        <f>IF(C34="","",VLOOKUP(C34,SM!$C$4:$G$253,3,1))</f>
      </c>
      <c r="F34" s="124">
        <f>IF(C34="","",VLOOKUP(C34,SM!$C$4:$G$253,4,1))</f>
      </c>
      <c r="G34" s="114">
        <f>IF(C34="","",VLOOKUP(C34,SM!$C$4:$G$253,5,1))</f>
      </c>
      <c r="H34" s="125"/>
    </row>
    <row r="35" spans="2:8" ht="8.25" customHeight="1">
      <c r="B35" s="83"/>
      <c r="C35" s="83"/>
      <c r="D35" s="83"/>
      <c r="E35" s="83"/>
      <c r="F35" s="83"/>
      <c r="G35" s="83"/>
      <c r="H35" s="83"/>
    </row>
    <row r="36" spans="2:7" ht="12.75">
      <c r="B36" s="126" t="s">
        <v>808</v>
      </c>
      <c r="G36" s="126" t="s">
        <v>809</v>
      </c>
    </row>
    <row r="37" ht="6.75" customHeight="1"/>
    <row r="38" spans="2:7" ht="12.75">
      <c r="B38" s="127">
        <f ca="1">TODAY()</f>
        <v>42065</v>
      </c>
      <c r="C38" s="128"/>
      <c r="D38" s="129" t="s">
        <v>810</v>
      </c>
      <c r="G38" s="130" t="s">
        <v>811</v>
      </c>
    </row>
    <row r="39" spans="4:10" ht="12.75">
      <c r="D39" s="131" t="s">
        <v>812</v>
      </c>
      <c r="E39" s="132"/>
      <c r="F39" s="126"/>
      <c r="G39" s="130" t="s">
        <v>813</v>
      </c>
      <c r="H39" s="126"/>
      <c r="J39" s="133"/>
    </row>
    <row r="40" spans="4:10" ht="12.75">
      <c r="D40" s="131" t="s">
        <v>814</v>
      </c>
      <c r="E40" s="2"/>
      <c r="G40" s="130" t="s">
        <v>815</v>
      </c>
      <c r="J40" s="133"/>
    </row>
  </sheetData>
  <sheetProtection selectLockedCells="1" selectUnlockedCells="1"/>
  <printOptions/>
  <pageMargins left="0.19652777777777777" right="0.19652777777777777" top="0.39375" bottom="0.39375" header="0.5118055555555555" footer="0.5118055555555555"/>
  <pageSetup horizontalDpi="300" verticalDpi="300" orientation="portrait" paperSize="9"/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J40"/>
  <sheetViews>
    <sheetView workbookViewId="0" topLeftCell="A1">
      <selection activeCell="A1" sqref="A1"/>
    </sheetView>
  </sheetViews>
  <sheetFormatPr defaultColWidth="9.140625" defaultRowHeight="12.75"/>
  <cols>
    <col min="1" max="1" width="1.8515625" style="1" customWidth="1"/>
    <col min="2" max="3" width="7.140625" style="1" customWidth="1"/>
    <col min="4" max="4" width="24.28125" style="1" customWidth="1"/>
    <col min="5" max="5" width="6.421875" style="1" customWidth="1"/>
    <col min="6" max="6" width="5.7109375" style="1" customWidth="1"/>
    <col min="7" max="7" width="31.421875" style="1" customWidth="1"/>
    <col min="8" max="8" width="14.28125" style="1" customWidth="1"/>
    <col min="9" max="9" width="1.8515625" style="1" customWidth="1"/>
    <col min="10" max="27" width="3.140625" style="1" customWidth="1"/>
    <col min="28" max="16384" width="8.7109375" style="1" customWidth="1"/>
  </cols>
  <sheetData>
    <row r="1" ht="52.5" customHeight="1"/>
    <row r="2" ht="26.25" customHeight="1">
      <c r="B2" s="96" t="str">
        <f>CONCATENATE("ÚPICKÁ DESÍTKA - ",'Kateg.'!E3)</f>
        <v>ÚPICKÁ DESÍTKA - 2015</v>
      </c>
    </row>
    <row r="3" spans="2:8" ht="22.5" customHeight="1">
      <c r="B3" s="97" t="str">
        <f>IF(H3="","",VLOOKUP(H3,'Kateg.'!$B$6:$H$26,7,0))</f>
        <v>Starší žákyně  (2000 - 2001)</v>
      </c>
      <c r="C3" s="50"/>
      <c r="D3" s="52"/>
      <c r="E3" s="52"/>
      <c r="F3" s="52"/>
      <c r="G3" s="52"/>
      <c r="H3" s="98" t="s">
        <v>44</v>
      </c>
    </row>
    <row r="4" spans="2:8" ht="21" customHeight="1">
      <c r="B4" s="53" t="s">
        <v>803</v>
      </c>
      <c r="C4" s="53" t="s">
        <v>67</v>
      </c>
      <c r="D4" s="53" t="s">
        <v>68</v>
      </c>
      <c r="E4" s="86" t="s">
        <v>69</v>
      </c>
      <c r="F4" s="86" t="s">
        <v>70</v>
      </c>
      <c r="G4" s="53" t="s">
        <v>71</v>
      </c>
      <c r="H4" s="53" t="s">
        <v>804</v>
      </c>
    </row>
    <row r="5" spans="2:8" ht="18.75" customHeight="1">
      <c r="B5" s="99" t="s">
        <v>72</v>
      </c>
      <c r="C5" s="100">
        <v>51</v>
      </c>
      <c r="D5" s="139" t="str">
        <f>IF(C5="","",VLOOKUP(C5,SZ!$C$4:$G$203,2,1))</f>
        <v>Sahulová Tereza</v>
      </c>
      <c r="E5" s="140">
        <f>IF(C5="","",VLOOKUP(C5,SZ!$C$4:$G$203,3,1))</f>
        <v>2001</v>
      </c>
      <c r="F5" s="102" t="str">
        <f>IF(C5="","",VLOOKUP(C5,SZ!$C$4:$G$203,4,1))</f>
        <v>Z5</v>
      </c>
      <c r="G5" s="142" t="str">
        <f>IF(C5="","",VLOOKUP(C5,SZ!$C$4:$G$203,5,1))</f>
        <v>TJ Maratonstav Úpice</v>
      </c>
      <c r="H5" s="104" t="s">
        <v>854</v>
      </c>
    </row>
    <row r="6" spans="2:8" ht="18.75" customHeight="1">
      <c r="B6" s="105" t="s">
        <v>75</v>
      </c>
      <c r="C6" s="106">
        <v>50</v>
      </c>
      <c r="D6" s="107" t="str">
        <f>IF(C6="","",VLOOKUP(C6,SZ!$C$4:$G$203,2,1))</f>
        <v>Sahulová Markéta</v>
      </c>
      <c r="E6" s="108">
        <f>IF(C6="","",VLOOKUP(C6,SZ!$C$4:$G$203,3,1))</f>
        <v>2001</v>
      </c>
      <c r="F6" s="109" t="str">
        <f>IF(C6="","",VLOOKUP(C6,SZ!$C$4:$G$203,4,1))</f>
        <v>Z5</v>
      </c>
      <c r="G6" s="136" t="str">
        <f>IF(C6="","",VLOOKUP(C6,SZ!$C$4:$G$203,5,1))</f>
        <v>TJ Maratonstav Úpice</v>
      </c>
      <c r="H6" s="113" t="s">
        <v>855</v>
      </c>
    </row>
    <row r="7" spans="2:8" ht="18.75" customHeight="1">
      <c r="B7" s="112" t="s">
        <v>77</v>
      </c>
      <c r="C7" s="119"/>
      <c r="D7" s="116">
        <f>IF(C7="","",VLOOKUP(C7,SZ!$C$4:$G$203,2,1))</f>
      </c>
      <c r="E7" s="117">
        <f>IF(C7="","",VLOOKUP(C7,SZ!$C$4:$G$203,3,1))</f>
      </c>
      <c r="F7" s="109">
        <f>IF(C7="","",VLOOKUP(C7,SZ!$C$4:$G$203,4,1))</f>
      </c>
      <c r="G7" s="135">
        <f>IF(C7="","",VLOOKUP(C7,SZ!$C$4:$G$203,5,1))</f>
      </c>
      <c r="H7" s="111"/>
    </row>
    <row r="8" spans="2:8" ht="18.75" customHeight="1">
      <c r="B8" s="112" t="s">
        <v>79</v>
      </c>
      <c r="C8" s="106"/>
      <c r="D8" s="116">
        <f>IF(C8="","",VLOOKUP(C8,SZ!$C$4:$G$203,2,1))</f>
      </c>
      <c r="E8" s="117">
        <f>IF(C8="","",VLOOKUP(C8,SZ!$C$4:$G$203,3,1))</f>
      </c>
      <c r="F8" s="109">
        <f>IF(C8="","",VLOOKUP(C8,SZ!$C$4:$G$203,4,1))</f>
      </c>
      <c r="G8" s="143">
        <f>IF(C8="","",VLOOKUP(C8,SZ!$C$4:$G$203,5,1))</f>
      </c>
      <c r="H8" s="145"/>
    </row>
    <row r="9" spans="2:8" ht="18.75" customHeight="1">
      <c r="B9" s="112" t="s">
        <v>81</v>
      </c>
      <c r="C9" s="106"/>
      <c r="D9" s="107">
        <f>IF(C9="","",VLOOKUP(C9,SZ!$C$4:$G$203,2,1))</f>
      </c>
      <c r="E9" s="108">
        <f>IF(C9="","",VLOOKUP(C9,SZ!$C$4:$G$203,3,1))</f>
      </c>
      <c r="F9" s="109">
        <f>IF(C9="","",VLOOKUP(C9,SZ!$C$4:$G$203,4,1))</f>
      </c>
      <c r="G9" s="137">
        <f>IF(C9="","",VLOOKUP(C9,SZ!$C$4:$G$203,5,1))</f>
      </c>
      <c r="H9" s="113"/>
    </row>
    <row r="10" spans="2:8" ht="18.75" customHeight="1">
      <c r="B10" s="112" t="s">
        <v>84</v>
      </c>
      <c r="C10" s="106"/>
      <c r="D10" s="107">
        <f>IF(C10="","",VLOOKUP(C10,SZ!$C$4:$G$203,2,1))</f>
      </c>
      <c r="E10" s="108">
        <f>IF(C10="","",VLOOKUP(C10,SZ!$C$4:$G$203,3,1))</f>
      </c>
      <c r="F10" s="109">
        <f>IF(C10="","",VLOOKUP(C10,SZ!$C$4:$G$203,4,1))</f>
      </c>
      <c r="G10" s="137">
        <f>IF(C10="","",VLOOKUP(C10,SZ!$C$4:$G$203,5,1))</f>
      </c>
      <c r="H10" s="115"/>
    </row>
    <row r="11" spans="2:8" ht="18.75" customHeight="1">
      <c r="B11" s="112" t="s">
        <v>87</v>
      </c>
      <c r="C11" s="100"/>
      <c r="D11" s="107">
        <f>IF(C11="","",VLOOKUP(C11,SZ!$C$4:$G$203,2,1))</f>
      </c>
      <c r="E11" s="108">
        <f>IF(C11="","",VLOOKUP(C11,SZ!$C$4:$G$203,3,1))</f>
      </c>
      <c r="F11" s="109">
        <f>IF(C11="","",VLOOKUP(C11,SZ!$C$4:$G$203,4,1))</f>
      </c>
      <c r="G11" s="137">
        <f>IF(C11="","",VLOOKUP(C11,SZ!$C$4:$G$203,5,1))</f>
      </c>
      <c r="H11" s="115"/>
    </row>
    <row r="12" spans="2:8" ht="18.75" customHeight="1">
      <c r="B12" s="112" t="s">
        <v>90</v>
      </c>
      <c r="C12" s="100"/>
      <c r="D12" s="107">
        <f>IF(C12="","",VLOOKUP(C12,SZ!$C$4:$G$203,2,1))</f>
      </c>
      <c r="E12" s="108">
        <f>IF(C12="","",VLOOKUP(C12,SZ!$C$4:$G$203,3,1))</f>
      </c>
      <c r="F12" s="109">
        <f>IF(C12="","",VLOOKUP(C12,SZ!$C$4:$G$203,4,1))</f>
      </c>
      <c r="G12" s="137">
        <f>IF(C12="","",VLOOKUP(C12,SZ!$C$4:$G$203,5,1))</f>
      </c>
      <c r="H12" s="115"/>
    </row>
    <row r="13" spans="2:8" ht="18.75" customHeight="1">
      <c r="B13" s="112" t="s">
        <v>93</v>
      </c>
      <c r="C13" s="100"/>
      <c r="D13" s="107">
        <f>IF(C13="","",VLOOKUP(C13,SZ!$C$4:$G$203,2,1))</f>
      </c>
      <c r="E13" s="108">
        <f>IF(C13="","",VLOOKUP(C13,SZ!$C$4:$G$203,3,1))</f>
      </c>
      <c r="F13" s="109">
        <f>IF(C13="","",VLOOKUP(C13,SZ!$C$4:$G$203,4,1))</f>
      </c>
      <c r="G13" s="137">
        <f>IF(C13="","",VLOOKUP(C13,SZ!$C$4:$G$203,5,1))</f>
      </c>
      <c r="H13" s="115"/>
    </row>
    <row r="14" spans="2:8" ht="18.75" customHeight="1">
      <c r="B14" s="112" t="s">
        <v>95</v>
      </c>
      <c r="C14" s="100"/>
      <c r="D14" s="107">
        <f>IF(C14="","",VLOOKUP(C14,SZ!$C$4:$G$203,2,1))</f>
      </c>
      <c r="E14" s="108">
        <f>IF(C14="","",VLOOKUP(C14,SZ!$C$4:$G$203,3,1))</f>
      </c>
      <c r="F14" s="109">
        <f>IF(C14="","",VLOOKUP(C14,SZ!$C$4:$G$203,4,1))</f>
      </c>
      <c r="G14" s="137">
        <f>IF(C14="","",VLOOKUP(C14,SZ!$C$4:$G$203,5,1))</f>
      </c>
      <c r="H14" s="115"/>
    </row>
    <row r="15" spans="2:8" ht="18.75" customHeight="1">
      <c r="B15" s="112" t="s">
        <v>98</v>
      </c>
      <c r="C15" s="100"/>
      <c r="D15" s="107">
        <f>IF(C15="","",VLOOKUP(C15,SZ!$C$4:$G$203,2,1))</f>
      </c>
      <c r="E15" s="108">
        <f>IF(C15="","",VLOOKUP(C15,SZ!$C$4:$G$203,3,1))</f>
      </c>
      <c r="F15" s="109">
        <f>IF(C15="","",VLOOKUP(C15,SZ!$C$4:$G$203,4,1))</f>
      </c>
      <c r="G15" s="137">
        <f>IF(C15="","",VLOOKUP(C15,SZ!$C$4:$G$203,5,1))</f>
      </c>
      <c r="H15" s="115"/>
    </row>
    <row r="16" spans="2:8" ht="18.75" customHeight="1">
      <c r="B16" s="112" t="s">
        <v>101</v>
      </c>
      <c r="C16" s="100"/>
      <c r="D16" s="107">
        <f>IF(C16="","",VLOOKUP(C16,SZ!$C$4:$G$203,2,1))</f>
      </c>
      <c r="E16" s="108">
        <f>IF(C16="","",VLOOKUP(C16,SZ!$C$4:$G$203,3,1))</f>
      </c>
      <c r="F16" s="109">
        <f>IF(C16="","",VLOOKUP(C16,SZ!$C$4:$G$203,4,1))</f>
      </c>
      <c r="G16" s="137">
        <f>IF(C16="","",VLOOKUP(C16,SZ!$C$4:$G$203,5,1))</f>
      </c>
      <c r="H16" s="115"/>
    </row>
    <row r="17" spans="2:8" ht="18.75" customHeight="1">
      <c r="B17" s="112" t="s">
        <v>103</v>
      </c>
      <c r="C17" s="100"/>
      <c r="D17" s="107">
        <f>IF(C17="","",VLOOKUP(C17,SZ!$C$4:$G$203,2,1))</f>
      </c>
      <c r="E17" s="108">
        <f>IF(C17="","",VLOOKUP(C17,SZ!$C$4:$G$203,3,1))</f>
      </c>
      <c r="F17" s="109">
        <f>IF(C17="","",VLOOKUP(C17,SZ!$C$4:$G$203,4,1))</f>
      </c>
      <c r="G17" s="137">
        <f>IF(C17="","",VLOOKUP(C17,SZ!$C$4:$G$203,5,1))</f>
      </c>
      <c r="H17" s="115"/>
    </row>
    <row r="18" spans="2:8" ht="18.75" customHeight="1">
      <c r="B18" s="112" t="s">
        <v>106</v>
      </c>
      <c r="C18" s="100"/>
      <c r="D18" s="107">
        <f>IF(C18="","",VLOOKUP(C18,SZ!$C$4:$G$203,2,1))</f>
      </c>
      <c r="E18" s="108">
        <f>IF(C18="","",VLOOKUP(C18,SZ!$C$4:$G$203,3,1))</f>
      </c>
      <c r="F18" s="109">
        <f>IF(C18="","",VLOOKUP(C18,SZ!$C$4:$G$203,4,1))</f>
      </c>
      <c r="G18" s="137">
        <f>IF(C18="","",VLOOKUP(C18,SZ!$C$4:$G$203,5,1))</f>
      </c>
      <c r="H18" s="115"/>
    </row>
    <row r="19" spans="2:8" ht="18.75" customHeight="1">
      <c r="B19" s="112" t="s">
        <v>108</v>
      </c>
      <c r="C19" s="100"/>
      <c r="D19" s="107">
        <f>IF(C19="","",VLOOKUP(C19,SZ!$C$4:$G$203,2,1))</f>
      </c>
      <c r="E19" s="108">
        <f>IF(C19="","",VLOOKUP(C19,SZ!$C$4:$G$203,3,1))</f>
      </c>
      <c r="F19" s="109">
        <f>IF(C19="","",VLOOKUP(C19,SZ!$C$4:$G$203,4,1))</f>
      </c>
      <c r="G19" s="137">
        <f>IF(C19="","",VLOOKUP(C19,SZ!$C$4:$G$203,5,1))</f>
      </c>
      <c r="H19" s="115"/>
    </row>
    <row r="20" spans="2:8" ht="18.75" customHeight="1">
      <c r="B20" s="112" t="s">
        <v>111</v>
      </c>
      <c r="C20" s="100"/>
      <c r="D20" s="107">
        <f>IF(C20="","",VLOOKUP(C20,SZ!$C$4:$G$203,2,1))</f>
      </c>
      <c r="E20" s="108">
        <f>IF(C20="","",VLOOKUP(C20,SZ!$C$4:$G$203,3,1))</f>
      </c>
      <c r="F20" s="109">
        <f>IF(C20="","",VLOOKUP(C20,SZ!$C$4:$G$203,4,1))</f>
      </c>
      <c r="G20" s="137">
        <f>IF(C20="","",VLOOKUP(C20,SZ!$C$4:$G$203,5,1))</f>
      </c>
      <c r="H20" s="115"/>
    </row>
    <row r="21" spans="2:8" ht="18.75" customHeight="1">
      <c r="B21" s="112" t="s">
        <v>114</v>
      </c>
      <c r="C21" s="100"/>
      <c r="D21" s="107">
        <f>IF(C21="","",VLOOKUP(C21,SZ!$C$4:$G$203,2,1))</f>
      </c>
      <c r="E21" s="108">
        <f>IF(C21="","",VLOOKUP(C21,SZ!$C$4:$G$203,3,1))</f>
      </c>
      <c r="F21" s="109">
        <f>IF(C21="","",VLOOKUP(C21,SZ!$C$4:$G$203,4,1))</f>
      </c>
      <c r="G21" s="137">
        <f>IF(C21="","",VLOOKUP(C21,SZ!$C$4:$G$203,5,1))</f>
      </c>
      <c r="H21" s="115"/>
    </row>
    <row r="22" spans="2:8" ht="18.75" customHeight="1">
      <c r="B22" s="112" t="s">
        <v>117</v>
      </c>
      <c r="C22" s="100"/>
      <c r="D22" s="107">
        <f>IF(C22="","",VLOOKUP(C22,SZ!$C$4:$G$203,2,1))</f>
      </c>
      <c r="E22" s="108">
        <f>IF(C22="","",VLOOKUP(C22,SZ!$C$4:$G$203,3,1))</f>
      </c>
      <c r="F22" s="109">
        <f>IF(C22="","",VLOOKUP(C22,SZ!$C$4:$G$203,4,1))</f>
      </c>
      <c r="G22" s="137">
        <f>IF(C22="","",VLOOKUP(C22,SZ!$C$4:$G$203,5,1))</f>
      </c>
      <c r="H22" s="115"/>
    </row>
    <row r="23" spans="2:8" ht="18.75" customHeight="1">
      <c r="B23" s="112" t="s">
        <v>119</v>
      </c>
      <c r="C23" s="100"/>
      <c r="D23" s="107">
        <f>IF(C23="","",VLOOKUP(C23,SZ!$C$4:$G$203,2,1))</f>
      </c>
      <c r="E23" s="108">
        <f>IF(C23="","",VLOOKUP(C23,SZ!$C$4:$G$203,3,1))</f>
      </c>
      <c r="F23" s="109">
        <f>IF(C23="","",VLOOKUP(C23,SZ!$C$4:$G$203,4,1))</f>
      </c>
      <c r="G23" s="137">
        <f>IF(C23="","",VLOOKUP(C23,SZ!$C$4:$G$203,5,1))</f>
      </c>
      <c r="H23" s="115"/>
    </row>
    <row r="24" spans="2:8" ht="18.75" customHeight="1">
      <c r="B24" s="112" t="s">
        <v>122</v>
      </c>
      <c r="C24" s="100"/>
      <c r="D24" s="107">
        <f>IF(C24="","",VLOOKUP(C24,SZ!$C$4:$G$203,2,1))</f>
      </c>
      <c r="E24" s="108">
        <f>IF(C24="","",VLOOKUP(C24,SZ!$C$4:$G$203,3,1))</f>
      </c>
      <c r="F24" s="109">
        <f>IF(C24="","",VLOOKUP(C24,SZ!$C$4:$G$203,4,1))</f>
      </c>
      <c r="G24" s="137">
        <f>IF(C24="","",VLOOKUP(C24,SZ!$C$4:$G$203,5,1))</f>
      </c>
      <c r="H24" s="115"/>
    </row>
    <row r="25" spans="2:8" ht="18.75" customHeight="1">
      <c r="B25" s="112" t="s">
        <v>125</v>
      </c>
      <c r="C25" s="100"/>
      <c r="D25" s="107">
        <f>IF(C25="","",VLOOKUP(C25,SZ!$C$4:$G$203,2,1))</f>
      </c>
      <c r="E25" s="108">
        <f>IF(C25="","",VLOOKUP(C25,SZ!$C$4:$G$203,3,1))</f>
      </c>
      <c r="F25" s="109">
        <f>IF(C25="","",VLOOKUP(C25,SZ!$C$4:$G$203,4,1))</f>
      </c>
      <c r="G25" s="137">
        <f>IF(C25="","",VLOOKUP(C25,SZ!$C$4:$G$203,5,1))</f>
      </c>
      <c r="H25" s="115"/>
    </row>
    <row r="26" spans="2:8" ht="18.75" customHeight="1">
      <c r="B26" s="112" t="s">
        <v>128</v>
      </c>
      <c r="C26" s="100"/>
      <c r="D26" s="107">
        <f>IF(C26="","",VLOOKUP(C26,SZ!$C$4:$G$203,2,1))</f>
      </c>
      <c r="E26" s="108">
        <f>IF(C26="","",VLOOKUP(C26,SZ!$C$4:$G$203,3,1))</f>
      </c>
      <c r="F26" s="109">
        <f>IF(C26="","",VLOOKUP(C26,SZ!$C$4:$G$203,4,1))</f>
      </c>
      <c r="G26" s="137">
        <f>IF(C26="","",VLOOKUP(C26,SZ!$C$4:$G$203,5,1))</f>
      </c>
      <c r="H26" s="115"/>
    </row>
    <row r="27" spans="2:8" ht="18.75" customHeight="1">
      <c r="B27" s="112" t="s">
        <v>131</v>
      </c>
      <c r="C27" s="100"/>
      <c r="D27" s="107">
        <f>IF(C27="","",VLOOKUP(C27,SZ!$C$4:$G$203,2,1))</f>
      </c>
      <c r="E27" s="108">
        <f>IF(C27="","",VLOOKUP(C27,SZ!$C$4:$G$203,3,1))</f>
      </c>
      <c r="F27" s="109">
        <f>IF(C27="","",VLOOKUP(C27,SZ!$C$4:$G$203,4,1))</f>
      </c>
      <c r="G27" s="137">
        <f>IF(C27="","",VLOOKUP(C27,SZ!$C$4:$G$203,5,1))</f>
      </c>
      <c r="H27" s="115"/>
    </row>
    <row r="28" spans="2:8" ht="18.75" customHeight="1">
      <c r="B28" s="112" t="s">
        <v>133</v>
      </c>
      <c r="C28" s="100"/>
      <c r="D28" s="107">
        <f>IF(C28="","",VLOOKUP(C28,SZ!$C$4:$G$203,2,1))</f>
      </c>
      <c r="E28" s="108">
        <f>IF(C28="","",VLOOKUP(C28,SZ!$C$4:$G$203,3,1))</f>
      </c>
      <c r="F28" s="109">
        <f>IF(C28="","",VLOOKUP(C28,SZ!$C$4:$G$203,4,1))</f>
      </c>
      <c r="G28" s="137">
        <f>IF(C28="","",VLOOKUP(C28,SZ!$C$4:$G$203,5,1))</f>
      </c>
      <c r="H28" s="115"/>
    </row>
    <row r="29" spans="2:8" ht="18.75" customHeight="1">
      <c r="B29" s="112" t="s">
        <v>135</v>
      </c>
      <c r="C29" s="100"/>
      <c r="D29" s="107">
        <f>IF(C29="","",VLOOKUP(C29,SZ!$C$4:$G$203,2,1))</f>
      </c>
      <c r="E29" s="108">
        <f>IF(C29="","",VLOOKUP(C29,SZ!$C$4:$G$203,3,1))</f>
      </c>
      <c r="F29" s="109">
        <f>IF(C29="","",VLOOKUP(C29,SZ!$C$4:$G$203,4,1))</f>
      </c>
      <c r="G29" s="137">
        <f>IF(C29="","",VLOOKUP(C29,SZ!$C$4:$G$203,5,1))</f>
      </c>
      <c r="H29" s="115"/>
    </row>
    <row r="30" spans="2:8" ht="18.75" customHeight="1">
      <c r="B30" s="112" t="s">
        <v>138</v>
      </c>
      <c r="C30" s="100"/>
      <c r="D30" s="107">
        <f>IF(C30="","",VLOOKUP(C30,SZ!$C$4:$G$203,2,1))</f>
      </c>
      <c r="E30" s="108">
        <f>IF(C30="","",VLOOKUP(C30,SZ!$C$4:$G$203,3,1))</f>
      </c>
      <c r="F30" s="109">
        <f>IF(C30="","",VLOOKUP(C30,SZ!$C$4:$G$203,4,1))</f>
      </c>
      <c r="G30" s="137">
        <f>IF(C30="","",VLOOKUP(C30,SZ!$C$4:$G$203,5,1))</f>
      </c>
      <c r="H30" s="115"/>
    </row>
    <row r="31" spans="2:8" ht="18.75" customHeight="1">
      <c r="B31" s="112" t="s">
        <v>141</v>
      </c>
      <c r="C31" s="100"/>
      <c r="D31" s="107">
        <f>IF(C31="","",VLOOKUP(C31,SZ!$C$4:$G$203,2,1))</f>
      </c>
      <c r="E31" s="108">
        <f>IF(C31="","",VLOOKUP(C31,SZ!$C$4:$G$203,3,1))</f>
      </c>
      <c r="F31" s="109">
        <f>IF(C31="","",VLOOKUP(C31,SZ!$C$4:$G$203,4,1))</f>
      </c>
      <c r="G31" s="137">
        <f>IF(C31="","",VLOOKUP(C31,SZ!$C$4:$G$203,5,1))</f>
      </c>
      <c r="H31" s="115"/>
    </row>
    <row r="32" spans="2:8" ht="18.75" customHeight="1">
      <c r="B32" s="112" t="s">
        <v>143</v>
      </c>
      <c r="C32" s="100"/>
      <c r="D32" s="107">
        <f>IF(C32="","",VLOOKUP(C32,SZ!$C$4:$G$203,2,1))</f>
      </c>
      <c r="E32" s="108">
        <f>IF(C32="","",VLOOKUP(C32,SZ!$C$4:$G$203,3,1))</f>
      </c>
      <c r="F32" s="109">
        <f>IF(C32="","",VLOOKUP(C32,SZ!$C$4:$G$203,4,1))</f>
      </c>
      <c r="G32" s="137">
        <f>IF(C32="","",VLOOKUP(C32,SZ!$C$4:$G$203,5,1))</f>
      </c>
      <c r="H32" s="115"/>
    </row>
    <row r="33" spans="2:8" ht="18.75" customHeight="1">
      <c r="B33" s="112" t="s">
        <v>145</v>
      </c>
      <c r="C33" s="100"/>
      <c r="D33" s="107">
        <f>IF(C33="","",VLOOKUP(C33,SZ!$C$4:$G$203,2,1))</f>
      </c>
      <c r="E33" s="108">
        <f>IF(C33="","",VLOOKUP(C33,SZ!$C$4:$G$203,3,1))</f>
      </c>
      <c r="F33" s="109">
        <f>IF(C33="","",VLOOKUP(C33,SZ!$C$4:$G$203,4,1))</f>
      </c>
      <c r="G33" s="137">
        <f>IF(C33="","",VLOOKUP(C33,SZ!$C$4:$G$203,5,1))</f>
      </c>
      <c r="H33" s="115"/>
    </row>
    <row r="34" spans="2:8" ht="18.75" customHeight="1">
      <c r="B34" s="120" t="s">
        <v>147</v>
      </c>
      <c r="C34" s="121"/>
      <c r="D34" s="122">
        <f>IF(C34="","",VLOOKUP(C34,SZ!$C$4:$G$203,2,1))</f>
      </c>
      <c r="E34" s="123">
        <f>IF(C34="","",VLOOKUP(C34,SZ!$C$4:$G$203,3,1))</f>
      </c>
      <c r="F34" s="124">
        <f>IF(C34="","",VLOOKUP(C34,SZ!$C$4:$G$203,4,1))</f>
      </c>
      <c r="G34" s="137">
        <f>IF(C34="","",VLOOKUP(C34,SZ!$C$4:$G$203,5,1))</f>
      </c>
      <c r="H34" s="125"/>
    </row>
    <row r="35" spans="2:8" ht="8.25" customHeight="1">
      <c r="B35" s="83"/>
      <c r="C35" s="83"/>
      <c r="D35" s="83"/>
      <c r="E35" s="83"/>
      <c r="F35" s="83"/>
      <c r="G35" s="83"/>
      <c r="H35" s="83"/>
    </row>
    <row r="36" spans="2:7" ht="12.75">
      <c r="B36" s="126" t="s">
        <v>808</v>
      </c>
      <c r="G36" s="126" t="s">
        <v>809</v>
      </c>
    </row>
    <row r="37" ht="6.75" customHeight="1"/>
    <row r="38" spans="2:7" ht="12.75">
      <c r="B38" s="127">
        <f ca="1">TODAY()</f>
        <v>42065</v>
      </c>
      <c r="C38" s="128"/>
      <c r="D38" s="129" t="s">
        <v>810</v>
      </c>
      <c r="G38" s="130" t="s">
        <v>811</v>
      </c>
    </row>
    <row r="39" spans="4:10" ht="12.75">
      <c r="D39" s="131" t="s">
        <v>812</v>
      </c>
      <c r="E39" s="132"/>
      <c r="F39" s="126"/>
      <c r="G39" s="130" t="s">
        <v>813</v>
      </c>
      <c r="H39" s="126"/>
      <c r="J39" s="133"/>
    </row>
    <row r="40" spans="4:10" ht="12.75">
      <c r="D40" s="131" t="s">
        <v>814</v>
      </c>
      <c r="E40" s="2"/>
      <c r="G40" s="130" t="s">
        <v>815</v>
      </c>
      <c r="J40" s="133"/>
    </row>
  </sheetData>
  <sheetProtection selectLockedCells="1" selectUnlockedCells="1"/>
  <printOptions/>
  <pageMargins left="0.19652777777777777" right="0.19652777777777777" top="0.39375" bottom="0.39375" header="0.5118055555555555" footer="0.5118055555555555"/>
  <pageSetup horizontalDpi="300" verticalDpi="300" orientation="portrait" paperSize="9"/>
  <drawing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J40"/>
  <sheetViews>
    <sheetView workbookViewId="0" topLeftCell="A1">
      <selection activeCell="A1" sqref="A1"/>
    </sheetView>
  </sheetViews>
  <sheetFormatPr defaultColWidth="9.140625" defaultRowHeight="12.75"/>
  <cols>
    <col min="1" max="1" width="1.8515625" style="1" customWidth="1"/>
    <col min="2" max="3" width="7.140625" style="1" customWidth="1"/>
    <col min="4" max="4" width="24.28125" style="1" customWidth="1"/>
    <col min="5" max="5" width="6.421875" style="1" customWidth="1"/>
    <col min="6" max="6" width="5.7109375" style="1" customWidth="1"/>
    <col min="7" max="7" width="31.421875" style="1" customWidth="1"/>
    <col min="8" max="8" width="14.28125" style="1" customWidth="1"/>
    <col min="9" max="9" width="1.8515625" style="1" customWidth="1"/>
    <col min="10" max="27" width="3.140625" style="1" customWidth="1"/>
    <col min="28" max="16384" width="8.7109375" style="1" customWidth="1"/>
  </cols>
  <sheetData>
    <row r="1" ht="52.5" customHeight="1"/>
    <row r="2" ht="26.25" customHeight="1">
      <c r="B2" s="96" t="str">
        <f>CONCATENATE("ÚPICKÁ DESÍTKA - ",'Kateg.'!E3)</f>
        <v>ÚPICKÁ DESÍTKA - 2015</v>
      </c>
    </row>
    <row r="3" spans="2:8" ht="22.5" customHeight="1">
      <c r="B3" s="97" t="str">
        <f>IF(H3="","",VLOOKUP(H3,'Kateg.'!$B$6:$H$26,7,0))</f>
        <v>Dorostenci  (1998 - 1999)</v>
      </c>
      <c r="C3" s="50"/>
      <c r="D3" s="52"/>
      <c r="E3" s="52"/>
      <c r="F3" s="52"/>
      <c r="G3" s="52"/>
      <c r="H3" s="98" t="s">
        <v>39</v>
      </c>
    </row>
    <row r="4" spans="2:8" ht="21" customHeight="1">
      <c r="B4" s="53" t="s">
        <v>803</v>
      </c>
      <c r="C4" s="53" t="s">
        <v>67</v>
      </c>
      <c r="D4" s="53" t="s">
        <v>68</v>
      </c>
      <c r="E4" s="86" t="s">
        <v>69</v>
      </c>
      <c r="F4" s="86" t="s">
        <v>70</v>
      </c>
      <c r="G4" s="53" t="s">
        <v>71</v>
      </c>
      <c r="H4" s="53" t="s">
        <v>804</v>
      </c>
    </row>
    <row r="5" spans="2:8" ht="18.75" customHeight="1">
      <c r="B5" s="99" t="s">
        <v>72</v>
      </c>
      <c r="C5" s="100">
        <v>286</v>
      </c>
      <c r="D5" s="101" t="str">
        <f>IF(C5="","",VLOOKUP(C5,SM!$C$4:$G$253,2,1))</f>
        <v>Křeček jiří</v>
      </c>
      <c r="E5" s="102">
        <f>IF(C5="","",VLOOKUP(C5,SM!$C$4:$G$253,3,1))</f>
        <v>1998</v>
      </c>
      <c r="F5" s="102" t="str">
        <f>IF(C5="","",VLOOKUP(C5,SM!$C$4:$G$253,4,1))</f>
        <v>M6</v>
      </c>
      <c r="G5" s="103" t="str">
        <f>IF(C5="","",VLOOKUP(C5,SM!$C$4:$G$253,5,1))</f>
        <v>Atletika Kolín</v>
      </c>
      <c r="H5" s="144" t="s">
        <v>856</v>
      </c>
    </row>
    <row r="6" spans="2:8" ht="18.75" customHeight="1">
      <c r="B6" s="105" t="s">
        <v>75</v>
      </c>
      <c r="C6" s="106"/>
      <c r="D6" s="107">
        <f>IF(C6="","",VLOOKUP(C6,SM!$C$4:$G$253,2,1))</f>
      </c>
      <c r="E6" s="108">
        <f>IF(C6="","",VLOOKUP(C6,SM!$C$4:$G$253,3,1))</f>
      </c>
      <c r="F6" s="109">
        <f>IF(C6="","",VLOOKUP(C6,SM!$C$4:$G$253,4,1))</f>
      </c>
      <c r="G6" s="110">
        <f>IF(C6="","",VLOOKUP(C6,SM!$C$4:$G$253,5,1))</f>
      </c>
      <c r="H6" s="113"/>
    </row>
    <row r="7" spans="2:8" ht="18.75" customHeight="1">
      <c r="B7" s="112" t="s">
        <v>77</v>
      </c>
      <c r="C7" s="119"/>
      <c r="D7" s="107">
        <f>IF(C7="","",VLOOKUP(C7,SM!$C$4:$G$253,2,1))</f>
      </c>
      <c r="E7" s="108">
        <f>IF(C7="","",VLOOKUP(C7,SM!$C$4:$G$253,3,1))</f>
      </c>
      <c r="F7" s="109">
        <f>IF(C7="","",VLOOKUP(C7,SM!$C$4:$G$253,4,1))</f>
      </c>
      <c r="G7" s="110">
        <f>IF(C7="","",VLOOKUP(C7,SM!$C$4:$G$253,5,1))</f>
      </c>
      <c r="H7" s="115"/>
    </row>
    <row r="8" spans="2:8" ht="18.75" customHeight="1">
      <c r="B8" s="112" t="s">
        <v>79</v>
      </c>
      <c r="C8" s="106"/>
      <c r="D8" s="116">
        <f>IF(C8="","",VLOOKUP(C8,SM!$C$4:$G$253,2,1))</f>
      </c>
      <c r="E8" s="117">
        <f>IF(C8="","",VLOOKUP(C8,SM!$C$4:$G$253,3,1))</f>
      </c>
      <c r="F8" s="109">
        <f>IF(C8="","",VLOOKUP(C8,SM!$C$4:$G$253,4,1))</f>
      </c>
      <c r="G8" s="118">
        <f>IF(C8="","",VLOOKUP(C8,SM!$C$4:$G$253,5,1))</f>
      </c>
      <c r="H8" s="111"/>
    </row>
    <row r="9" spans="2:8" ht="18.75" customHeight="1">
      <c r="B9" s="112" t="s">
        <v>81</v>
      </c>
      <c r="C9" s="106"/>
      <c r="D9" s="107">
        <f>IF(C9="","",VLOOKUP(C9,SM!$C$4:$G$253,2,1))</f>
      </c>
      <c r="E9" s="108">
        <f>IF(C9="","",VLOOKUP(C9,SM!$C$4:$G$253,3,1))</f>
      </c>
      <c r="F9" s="109">
        <f>IF(C9="","",VLOOKUP(C9,SM!$C$4:$G$253,4,1))</f>
      </c>
      <c r="G9" s="114">
        <f>IF(C9="","",VLOOKUP(C9,SM!$C$4:$G$253,5,1))</f>
      </c>
      <c r="H9" s="113"/>
    </row>
    <row r="10" spans="2:8" ht="18.75" customHeight="1">
      <c r="B10" s="112" t="s">
        <v>84</v>
      </c>
      <c r="C10" s="119"/>
      <c r="D10" s="107">
        <f>IF(C10="","",VLOOKUP(C10,SM!$C$4:$G$253,2,1))</f>
      </c>
      <c r="E10" s="108">
        <f>IF(C10="","",VLOOKUP(C10,SM!$C$4:$G$253,3,1))</f>
      </c>
      <c r="F10" s="109">
        <f>IF(C10="","",VLOOKUP(C10,SM!$C$4:$G$253,4,1))</f>
      </c>
      <c r="G10" s="114">
        <f>IF(C10="","",VLOOKUP(C10,SM!$C$4:$G$253,5,1))</f>
      </c>
      <c r="H10" s="115"/>
    </row>
    <row r="11" spans="2:8" ht="18.75" customHeight="1">
      <c r="B11" s="112" t="s">
        <v>87</v>
      </c>
      <c r="C11" s="106"/>
      <c r="D11" s="107">
        <f>IF(C11="","",VLOOKUP(C11,SM!$C$4:$G$253,2,1))</f>
      </c>
      <c r="E11" s="108">
        <f>IF(C11="","",VLOOKUP(C11,SM!$C$4:$G$253,3,1))</f>
      </c>
      <c r="F11" s="109">
        <f>IF(C11="","",VLOOKUP(C11,SM!$C$4:$G$253,4,1))</f>
      </c>
      <c r="G11" s="114">
        <f>IF(C11="","",VLOOKUP(C11,SM!$C$4:$G$253,5,1))</f>
      </c>
      <c r="H11" s="115"/>
    </row>
    <row r="12" spans="2:8" ht="18.75" customHeight="1">
      <c r="B12" s="112" t="s">
        <v>90</v>
      </c>
      <c r="C12" s="106"/>
      <c r="D12" s="107">
        <f>IF(C12="","",VLOOKUP(C12,SM!$C$4:$G$253,2,1))</f>
      </c>
      <c r="E12" s="108">
        <f>IF(C12="","",VLOOKUP(C12,SM!$C$4:$G$253,3,1))</f>
      </c>
      <c r="F12" s="109">
        <f>IF(C12="","",VLOOKUP(C12,SM!$C$4:$G$253,4,1))</f>
      </c>
      <c r="G12" s="114">
        <f>IF(C12="","",VLOOKUP(C12,SM!$C$4:$G$253,5,1))</f>
      </c>
      <c r="H12" s="115"/>
    </row>
    <row r="13" spans="2:8" ht="18.75" customHeight="1">
      <c r="B13" s="112" t="s">
        <v>93</v>
      </c>
      <c r="C13" s="119"/>
      <c r="D13" s="107">
        <f>IF(C13="","",VLOOKUP(C13,SM!$C$4:$G$253,2,1))</f>
      </c>
      <c r="E13" s="108">
        <f>IF(C13="","",VLOOKUP(C13,SM!$C$4:$G$253,3,1))</f>
      </c>
      <c r="F13" s="109">
        <f>IF(C13="","",VLOOKUP(C13,SM!$C$4:$G$253,4,1))</f>
      </c>
      <c r="G13" s="114">
        <f>IF(C13="","",VLOOKUP(C13,SM!$C$4:$G$253,5,1))</f>
      </c>
      <c r="H13" s="115"/>
    </row>
    <row r="14" spans="2:8" ht="18.75" customHeight="1">
      <c r="B14" s="112" t="s">
        <v>95</v>
      </c>
      <c r="C14" s="100"/>
      <c r="D14" s="107">
        <f>IF(C14="","",VLOOKUP(C14,SM!$C$4:$G$253,2,1))</f>
      </c>
      <c r="E14" s="108">
        <f>IF(C14="","",VLOOKUP(C14,SM!$C$4:$G$253,3,1))</f>
      </c>
      <c r="F14" s="109">
        <f>IF(C14="","",VLOOKUP(C14,SM!$C$4:$G$253,4,1))</f>
      </c>
      <c r="G14" s="114">
        <f>IF(C14="","",VLOOKUP(C14,SM!$C$4:$G$253,5,1))</f>
      </c>
      <c r="H14" s="115"/>
    </row>
    <row r="15" spans="2:8" ht="18.75" customHeight="1">
      <c r="B15" s="112" t="s">
        <v>98</v>
      </c>
      <c r="C15" s="100"/>
      <c r="D15" s="107">
        <f>IF(C15="","",VLOOKUP(C15,SM!$C$4:$G$253,2,1))</f>
      </c>
      <c r="E15" s="108">
        <f>IF(C15="","",VLOOKUP(C15,SM!$C$4:$G$253,3,1))</f>
      </c>
      <c r="F15" s="109">
        <f>IF(C15="","",VLOOKUP(C15,SM!$C$4:$G$253,4,1))</f>
      </c>
      <c r="G15" s="114">
        <f>IF(C15="","",VLOOKUP(C15,SM!$C$4:$G$253,5,1))</f>
      </c>
      <c r="H15" s="115"/>
    </row>
    <row r="16" spans="2:8" ht="18.75" customHeight="1">
      <c r="B16" s="112" t="s">
        <v>101</v>
      </c>
      <c r="C16" s="100"/>
      <c r="D16" s="107">
        <f>IF(C16="","",VLOOKUP(C16,SM!$C$4:$G$253,2,1))</f>
      </c>
      <c r="E16" s="108">
        <f>IF(C16="","",VLOOKUP(C16,SM!$C$4:$G$253,3,1))</f>
      </c>
      <c r="F16" s="109">
        <f>IF(C16="","",VLOOKUP(C16,SM!$C$4:$G$253,4,1))</f>
      </c>
      <c r="G16" s="114">
        <f>IF(C16="","",VLOOKUP(C16,SM!$C$4:$G$253,5,1))</f>
      </c>
      <c r="H16" s="115"/>
    </row>
    <row r="17" spans="2:8" ht="18.75" customHeight="1">
      <c r="B17" s="112" t="s">
        <v>103</v>
      </c>
      <c r="C17" s="100"/>
      <c r="D17" s="107">
        <f>IF(C17="","",VLOOKUP(C17,SM!$C$4:$G$253,2,1))</f>
      </c>
      <c r="E17" s="108">
        <f>IF(C17="","",VLOOKUP(C17,SM!$C$4:$G$253,3,1))</f>
      </c>
      <c r="F17" s="109">
        <f>IF(C17="","",VLOOKUP(C17,SM!$C$4:$G$253,4,1))</f>
      </c>
      <c r="G17" s="114">
        <f>IF(C17="","",VLOOKUP(C17,SM!$C$4:$G$253,5,1))</f>
      </c>
      <c r="H17" s="115"/>
    </row>
    <row r="18" spans="2:8" ht="18.75" customHeight="1">
      <c r="B18" s="112" t="s">
        <v>106</v>
      </c>
      <c r="C18" s="100"/>
      <c r="D18" s="107">
        <f>IF(C18="","",VLOOKUP(C18,SM!$C$4:$G$253,2,1))</f>
      </c>
      <c r="E18" s="108">
        <f>IF(C18="","",VLOOKUP(C18,SM!$C$4:$G$253,3,1))</f>
      </c>
      <c r="F18" s="109">
        <f>IF(C18="","",VLOOKUP(C18,SM!$C$4:$G$253,4,1))</f>
      </c>
      <c r="G18" s="114">
        <f>IF(C18="","",VLOOKUP(C18,SM!$C$4:$G$253,5,1))</f>
      </c>
      <c r="H18" s="115"/>
    </row>
    <row r="19" spans="2:8" ht="18.75" customHeight="1">
      <c r="B19" s="112" t="s">
        <v>108</v>
      </c>
      <c r="C19" s="100"/>
      <c r="D19" s="107">
        <f>IF(C19="","",VLOOKUP(C19,SM!$C$4:$G$253,2,1))</f>
      </c>
      <c r="E19" s="108">
        <f>IF(C19="","",VLOOKUP(C19,SM!$C$4:$G$253,3,1))</f>
      </c>
      <c r="F19" s="109">
        <f>IF(C19="","",VLOOKUP(C19,SM!$C$4:$G$253,4,1))</f>
      </c>
      <c r="G19" s="114">
        <f>IF(C19="","",VLOOKUP(C19,SM!$C$4:$G$253,5,1))</f>
      </c>
      <c r="H19" s="115"/>
    </row>
    <row r="20" spans="2:8" ht="18.75" customHeight="1">
      <c r="B20" s="112" t="s">
        <v>111</v>
      </c>
      <c r="C20" s="100"/>
      <c r="D20" s="107">
        <f>IF(C20="","",VLOOKUP(C20,SM!$C$4:$G$253,2,1))</f>
      </c>
      <c r="E20" s="108">
        <f>IF(C20="","",VLOOKUP(C20,SM!$C$4:$G$253,3,1))</f>
      </c>
      <c r="F20" s="109">
        <f>IF(C20="","",VLOOKUP(C20,SM!$C$4:$G$253,4,1))</f>
      </c>
      <c r="G20" s="114">
        <f>IF(C20="","",VLOOKUP(C20,SM!$C$4:$G$253,5,1))</f>
      </c>
      <c r="H20" s="115"/>
    </row>
    <row r="21" spans="2:8" ht="18.75" customHeight="1">
      <c r="B21" s="112" t="s">
        <v>114</v>
      </c>
      <c r="C21" s="100"/>
      <c r="D21" s="107">
        <f>IF(C21="","",VLOOKUP(C21,SM!$C$4:$G$253,2,1))</f>
      </c>
      <c r="E21" s="108">
        <f>IF(C21="","",VLOOKUP(C21,SM!$C$4:$G$253,3,1))</f>
      </c>
      <c r="F21" s="109">
        <f>IF(C21="","",VLOOKUP(C21,SM!$C$4:$G$253,4,1))</f>
      </c>
      <c r="G21" s="114">
        <f>IF(C21="","",VLOOKUP(C21,SM!$C$4:$G$253,5,1))</f>
      </c>
      <c r="H21" s="115"/>
    </row>
    <row r="22" spans="2:8" ht="18.75" customHeight="1">
      <c r="B22" s="112" t="s">
        <v>117</v>
      </c>
      <c r="C22" s="100"/>
      <c r="D22" s="107">
        <f>IF(C22="","",VLOOKUP(C22,SM!$C$4:$G$253,2,1))</f>
      </c>
      <c r="E22" s="108">
        <f>IF(C22="","",VLOOKUP(C22,SM!$C$4:$G$253,3,1))</f>
      </c>
      <c r="F22" s="109">
        <f>IF(C22="","",VLOOKUP(C22,SM!$C$4:$G$253,4,1))</f>
      </c>
      <c r="G22" s="114">
        <f>IF(C22="","",VLOOKUP(C22,SM!$C$4:$G$253,5,1))</f>
      </c>
      <c r="H22" s="115"/>
    </row>
    <row r="23" spans="2:8" ht="18.75" customHeight="1">
      <c r="B23" s="112" t="s">
        <v>119</v>
      </c>
      <c r="C23" s="100"/>
      <c r="D23" s="107">
        <f>IF(C23="","",VLOOKUP(C23,SM!$C$4:$G$253,2,1))</f>
      </c>
      <c r="E23" s="108">
        <f>IF(C23="","",VLOOKUP(C23,SM!$C$4:$G$253,3,1))</f>
      </c>
      <c r="F23" s="109">
        <f>IF(C23="","",VLOOKUP(C23,SM!$C$4:$G$253,4,1))</f>
      </c>
      <c r="G23" s="114">
        <f>IF(C23="","",VLOOKUP(C23,SM!$C$4:$G$253,5,1))</f>
      </c>
      <c r="H23" s="115"/>
    </row>
    <row r="24" spans="2:8" ht="18.75" customHeight="1">
      <c r="B24" s="112" t="s">
        <v>122</v>
      </c>
      <c r="C24" s="100"/>
      <c r="D24" s="107">
        <f>IF(C24="","",VLOOKUP(C24,SM!$C$4:$G$253,2,1))</f>
      </c>
      <c r="E24" s="108">
        <f>IF(C24="","",VLOOKUP(C24,SM!$C$4:$G$253,3,1))</f>
      </c>
      <c r="F24" s="109">
        <f>IF(C24="","",VLOOKUP(C24,SM!$C$4:$G$253,4,1))</f>
      </c>
      <c r="G24" s="114">
        <f>IF(C24="","",VLOOKUP(C24,SM!$C$4:$G$253,5,1))</f>
      </c>
      <c r="H24" s="115"/>
    </row>
    <row r="25" spans="2:8" ht="18.75" customHeight="1">
      <c r="B25" s="112" t="s">
        <v>125</v>
      </c>
      <c r="C25" s="100"/>
      <c r="D25" s="107">
        <f>IF(C25="","",VLOOKUP(C25,SM!$C$4:$G$253,2,1))</f>
      </c>
      <c r="E25" s="108">
        <f>IF(C25="","",VLOOKUP(C25,SM!$C$4:$G$253,3,1))</f>
      </c>
      <c r="F25" s="109">
        <f>IF(C25="","",VLOOKUP(C25,SM!$C$4:$G$253,4,1))</f>
      </c>
      <c r="G25" s="114">
        <f>IF(C25="","",VLOOKUP(C25,SM!$C$4:$G$253,5,1))</f>
      </c>
      <c r="H25" s="115"/>
    </row>
    <row r="26" spans="2:8" ht="18.75" customHeight="1">
      <c r="B26" s="112" t="s">
        <v>128</v>
      </c>
      <c r="C26" s="100"/>
      <c r="D26" s="107">
        <f>IF(C26="","",VLOOKUP(C26,SM!$C$4:$G$253,2,1))</f>
      </c>
      <c r="E26" s="108">
        <f>IF(C26="","",VLOOKUP(C26,SM!$C$4:$G$253,3,1))</f>
      </c>
      <c r="F26" s="109">
        <f>IF(C26="","",VLOOKUP(C26,SM!$C$4:$G$253,4,1))</f>
      </c>
      <c r="G26" s="114">
        <f>IF(C26="","",VLOOKUP(C26,SM!$C$4:$G$253,5,1))</f>
      </c>
      <c r="H26" s="115"/>
    </row>
    <row r="27" spans="2:8" ht="18.75" customHeight="1">
      <c r="B27" s="112" t="s">
        <v>131</v>
      </c>
      <c r="C27" s="100"/>
      <c r="D27" s="107">
        <f>IF(C27="","",VLOOKUP(C27,SM!$C$4:$G$253,2,1))</f>
      </c>
      <c r="E27" s="108">
        <f>IF(C27="","",VLOOKUP(C27,SM!$C$4:$G$253,3,1))</f>
      </c>
      <c r="F27" s="109">
        <f>IF(C27="","",VLOOKUP(C27,SM!$C$4:$G$253,4,1))</f>
      </c>
      <c r="G27" s="114">
        <f>IF(C27="","",VLOOKUP(C27,SM!$C$4:$G$253,5,1))</f>
      </c>
      <c r="H27" s="115"/>
    </row>
    <row r="28" spans="2:8" ht="18.75" customHeight="1">
      <c r="B28" s="112" t="s">
        <v>133</v>
      </c>
      <c r="C28" s="100"/>
      <c r="D28" s="107">
        <f>IF(C28="","",VLOOKUP(C28,SM!$C$4:$G$253,2,1))</f>
      </c>
      <c r="E28" s="108">
        <f>IF(C28="","",VLOOKUP(C28,SM!$C$4:$G$253,3,1))</f>
      </c>
      <c r="F28" s="109">
        <f>IF(C28="","",VLOOKUP(C28,SM!$C$4:$G$253,4,1))</f>
      </c>
      <c r="G28" s="114">
        <f>IF(C28="","",VLOOKUP(C28,SM!$C$4:$G$253,5,1))</f>
      </c>
      <c r="H28" s="115"/>
    </row>
    <row r="29" spans="2:8" ht="18.75" customHeight="1">
      <c r="B29" s="112" t="s">
        <v>135</v>
      </c>
      <c r="C29" s="100"/>
      <c r="D29" s="107">
        <f>IF(C29="","",VLOOKUP(C29,SM!$C$4:$G$253,2,1))</f>
      </c>
      <c r="E29" s="108">
        <f>IF(C29="","",VLOOKUP(C29,SM!$C$4:$G$253,3,1))</f>
      </c>
      <c r="F29" s="109">
        <f>IF(C29="","",VLOOKUP(C29,SM!$C$4:$G$253,4,1))</f>
      </c>
      <c r="G29" s="114">
        <f>IF(C29="","",VLOOKUP(C29,SM!$C$4:$G$253,5,1))</f>
      </c>
      <c r="H29" s="115"/>
    </row>
    <row r="30" spans="2:8" ht="18.75" customHeight="1">
      <c r="B30" s="112" t="s">
        <v>138</v>
      </c>
      <c r="C30" s="100"/>
      <c r="D30" s="107">
        <f>IF(C30="","",VLOOKUP(C30,SM!$C$4:$G$253,2,1))</f>
      </c>
      <c r="E30" s="108">
        <f>IF(C30="","",VLOOKUP(C30,SM!$C$4:$G$253,3,1))</f>
      </c>
      <c r="F30" s="109">
        <f>IF(C30="","",VLOOKUP(C30,SM!$C$4:$G$253,4,1))</f>
      </c>
      <c r="G30" s="114">
        <f>IF(C30="","",VLOOKUP(C30,SM!$C$4:$G$253,5,1))</f>
      </c>
      <c r="H30" s="115"/>
    </row>
    <row r="31" spans="2:8" ht="18.75" customHeight="1">
      <c r="B31" s="112" t="s">
        <v>141</v>
      </c>
      <c r="C31" s="100"/>
      <c r="D31" s="107">
        <f>IF(C31="","",VLOOKUP(C31,SM!$C$4:$G$253,2,1))</f>
      </c>
      <c r="E31" s="108">
        <f>IF(C31="","",VLOOKUP(C31,SM!$C$4:$G$253,3,1))</f>
      </c>
      <c r="F31" s="109">
        <f>IF(C31="","",VLOOKUP(C31,SM!$C$4:$G$253,4,1))</f>
      </c>
      <c r="G31" s="114">
        <f>IF(C31="","",VLOOKUP(C31,SM!$C$4:$G$253,5,1))</f>
      </c>
      <c r="H31" s="115"/>
    </row>
    <row r="32" spans="2:8" ht="18.75" customHeight="1">
      <c r="B32" s="112" t="s">
        <v>143</v>
      </c>
      <c r="C32" s="100"/>
      <c r="D32" s="107">
        <f>IF(C32="","",VLOOKUP(C32,SM!$C$4:$G$253,2,1))</f>
      </c>
      <c r="E32" s="108">
        <f>IF(C32="","",VLOOKUP(C32,SM!$C$4:$G$253,3,1))</f>
      </c>
      <c r="F32" s="109">
        <f>IF(C32="","",VLOOKUP(C32,SM!$C$4:$G$253,4,1))</f>
      </c>
      <c r="G32" s="114">
        <f>IF(C32="","",VLOOKUP(C32,SM!$C$4:$G$253,5,1))</f>
      </c>
      <c r="H32" s="115"/>
    </row>
    <row r="33" spans="2:8" ht="18.75" customHeight="1">
      <c r="B33" s="112" t="s">
        <v>145</v>
      </c>
      <c r="C33" s="100"/>
      <c r="D33" s="107">
        <f>IF(C33="","",VLOOKUP(C33,SM!$C$4:$G$253,2,1))</f>
      </c>
      <c r="E33" s="108">
        <f>IF(C33="","",VLOOKUP(C33,SM!$C$4:$G$253,3,1))</f>
      </c>
      <c r="F33" s="109">
        <f>IF(C33="","",VLOOKUP(C33,SM!$C$4:$G$253,4,1))</f>
      </c>
      <c r="G33" s="114">
        <f>IF(C33="","",VLOOKUP(C33,SM!$C$4:$G$253,5,1))</f>
      </c>
      <c r="H33" s="115"/>
    </row>
    <row r="34" spans="2:8" ht="18.75" customHeight="1">
      <c r="B34" s="120" t="s">
        <v>147</v>
      </c>
      <c r="C34" s="121"/>
      <c r="D34" s="122">
        <f>IF(C34="","",VLOOKUP(C34,SM!$C$4:$G$253,2,1))</f>
      </c>
      <c r="E34" s="123">
        <f>IF(C34="","",VLOOKUP(C34,SM!$C$4:$G$253,3,1))</f>
      </c>
      <c r="F34" s="124">
        <f>IF(C34="","",VLOOKUP(C34,SM!$C$4:$G$253,4,1))</f>
      </c>
      <c r="G34" s="114">
        <f>IF(C34="","",VLOOKUP(C34,SM!$C$4:$G$253,5,1))</f>
      </c>
      <c r="H34" s="125"/>
    </row>
    <row r="35" spans="2:8" ht="8.25" customHeight="1">
      <c r="B35" s="83"/>
      <c r="C35" s="83"/>
      <c r="D35" s="83"/>
      <c r="E35" s="83"/>
      <c r="F35" s="83"/>
      <c r="G35" s="83"/>
      <c r="H35" s="83"/>
    </row>
    <row r="36" spans="2:7" ht="12.75">
      <c r="B36" s="126" t="s">
        <v>808</v>
      </c>
      <c r="G36" s="126" t="s">
        <v>809</v>
      </c>
    </row>
    <row r="37" ht="6.75" customHeight="1"/>
    <row r="38" spans="2:7" ht="12.75">
      <c r="B38" s="127">
        <f ca="1">TODAY()</f>
        <v>42065</v>
      </c>
      <c r="C38" s="128"/>
      <c r="D38" s="129" t="s">
        <v>810</v>
      </c>
      <c r="G38" s="130" t="s">
        <v>811</v>
      </c>
    </row>
    <row r="39" spans="4:10" ht="12.75">
      <c r="D39" s="131" t="s">
        <v>812</v>
      </c>
      <c r="E39" s="132"/>
      <c r="F39" s="126"/>
      <c r="G39" s="130" t="s">
        <v>813</v>
      </c>
      <c r="H39" s="126"/>
      <c r="J39" s="133"/>
    </row>
    <row r="40" spans="4:10" ht="12.75">
      <c r="D40" s="131" t="s">
        <v>814</v>
      </c>
      <c r="E40" s="2"/>
      <c r="G40" s="130" t="s">
        <v>815</v>
      </c>
      <c r="J40" s="133"/>
    </row>
  </sheetData>
  <sheetProtection selectLockedCells="1" selectUnlockedCells="1"/>
  <printOptions/>
  <pageMargins left="0.19652777777777777" right="0.19652777777777777" top="0.39375" bottom="0.39375" header="0.5118055555555555" footer="0.5118055555555555"/>
  <pageSetup horizontalDpi="300" verticalDpi="300" orientation="portrait" paperSize="9"/>
  <drawing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J40"/>
  <sheetViews>
    <sheetView workbookViewId="0" topLeftCell="A1">
      <selection activeCell="A1" sqref="A1"/>
    </sheetView>
  </sheetViews>
  <sheetFormatPr defaultColWidth="9.140625" defaultRowHeight="12.75"/>
  <cols>
    <col min="1" max="1" width="1.8515625" style="1" customWidth="1"/>
    <col min="2" max="3" width="7.140625" style="1" customWidth="1"/>
    <col min="4" max="4" width="24.28125" style="1" customWidth="1"/>
    <col min="5" max="5" width="6.421875" style="1" customWidth="1"/>
    <col min="6" max="6" width="5.7109375" style="1" customWidth="1"/>
    <col min="7" max="7" width="31.421875" style="1" customWidth="1"/>
    <col min="8" max="8" width="14.28125" style="1" customWidth="1"/>
    <col min="9" max="9" width="1.8515625" style="1" customWidth="1"/>
    <col min="10" max="27" width="3.140625" style="1" customWidth="1"/>
    <col min="28" max="16384" width="8.7109375" style="1" customWidth="1"/>
  </cols>
  <sheetData>
    <row r="1" ht="52.5" customHeight="1"/>
    <row r="2" ht="26.25" customHeight="1">
      <c r="B2" s="96" t="str">
        <f>CONCATENATE("ÚPICKÁ DESÍTKA - ",'Kateg.'!E3)</f>
        <v>ÚPICKÁ DESÍTKA - 2015</v>
      </c>
    </row>
    <row r="3" spans="2:8" ht="22.5" customHeight="1">
      <c r="B3" s="97" t="str">
        <f>IF(H3="","",VLOOKUP(H3,'Kateg.'!$B$6:$H$26,7,0))</f>
        <v>Dorostenky  (1998 - 1999)</v>
      </c>
      <c r="C3" s="50"/>
      <c r="D3" s="52"/>
      <c r="E3" s="52"/>
      <c r="F3" s="52"/>
      <c r="G3" s="52"/>
      <c r="H3" s="98" t="s">
        <v>42</v>
      </c>
    </row>
    <row r="4" spans="2:8" ht="21" customHeight="1">
      <c r="B4" s="53" t="s">
        <v>803</v>
      </c>
      <c r="C4" s="53" t="s">
        <v>67</v>
      </c>
      <c r="D4" s="53" t="s">
        <v>68</v>
      </c>
      <c r="E4" s="86" t="s">
        <v>69</v>
      </c>
      <c r="F4" s="86" t="s">
        <v>70</v>
      </c>
      <c r="G4" s="53" t="s">
        <v>71</v>
      </c>
      <c r="H4" s="53" t="s">
        <v>804</v>
      </c>
    </row>
    <row r="5" spans="2:8" ht="18.75" customHeight="1">
      <c r="B5" s="99" t="s">
        <v>72</v>
      </c>
      <c r="C5" s="100">
        <v>324</v>
      </c>
      <c r="D5" s="139" t="str">
        <f>IF(C5="","",VLOOKUP(C5,SZ!$C$4:$G$203,2,1))</f>
        <v>Ernestová Viktoria</v>
      </c>
      <c r="E5" s="140">
        <f>IF(C5="","",VLOOKUP(C5,SZ!$C$4:$G$203,3,1))</f>
        <v>1998</v>
      </c>
      <c r="F5" s="102" t="str">
        <f>IF(C5="","",VLOOKUP(C5,SZ!$C$4:$G$203,4,1))</f>
        <v>Z6</v>
      </c>
      <c r="G5" s="142" t="str">
        <f>IF(C5="","",VLOOKUP(C5,SZ!$C$4:$G$203,5,1))</f>
        <v>SK Dolar Hajnice</v>
      </c>
      <c r="H5" s="104" t="s">
        <v>857</v>
      </c>
    </row>
    <row r="6" spans="2:8" ht="18.75" customHeight="1">
      <c r="B6" s="105" t="s">
        <v>75</v>
      </c>
      <c r="C6" s="106">
        <v>222</v>
      </c>
      <c r="D6" s="116" t="str">
        <f>IF(C6="","",VLOOKUP(C6,SZ!$C$4:$G$203,2,1))</f>
        <v>Bezděková Hana</v>
      </c>
      <c r="E6" s="117">
        <f>IF(C6="","",VLOOKUP(C6,SZ!$C$4:$G$203,3,1))</f>
        <v>1998</v>
      </c>
      <c r="F6" s="109" t="str">
        <f>IF(C6="","",VLOOKUP(C6,SZ!$C$4:$G$203,4,1))</f>
        <v>Z6</v>
      </c>
      <c r="G6" s="135" t="str">
        <f>IF(C6="","",VLOOKUP(C6,SZ!$C$4:$G$203,5,1))</f>
        <v>Rtyně</v>
      </c>
      <c r="H6" s="111" t="s">
        <v>858</v>
      </c>
    </row>
    <row r="7" spans="2:8" ht="18.75" customHeight="1">
      <c r="B7" s="112" t="s">
        <v>77</v>
      </c>
      <c r="C7" s="119">
        <v>123</v>
      </c>
      <c r="D7" s="107" t="str">
        <f>IF(C7="","",VLOOKUP(C7,SZ!$C$4:$G$203,2,1))</f>
        <v>Jirsáková Kateřina</v>
      </c>
      <c r="E7" s="108">
        <f>IF(C7="","",VLOOKUP(C7,SZ!$C$4:$G$203,3,1))</f>
        <v>1998</v>
      </c>
      <c r="F7" s="109" t="str">
        <f>IF(C7="","",VLOOKUP(C7,SZ!$C$4:$G$203,4,1))</f>
        <v>Z6</v>
      </c>
      <c r="G7" s="136" t="str">
        <f>IF(C7="","",VLOOKUP(C7,SZ!$C$4:$G$203,5,1))</f>
        <v>SDH Zvole</v>
      </c>
      <c r="H7" s="113" t="s">
        <v>859</v>
      </c>
    </row>
    <row r="8" spans="2:8" ht="18.75" customHeight="1">
      <c r="B8" s="112" t="s">
        <v>79</v>
      </c>
      <c r="C8" s="106">
        <v>220</v>
      </c>
      <c r="D8" s="107" t="str">
        <f>IF(C8="","",VLOOKUP(C8,SZ!$C$4:$G$203,2,1))</f>
        <v>Klikarová Eliška</v>
      </c>
      <c r="E8" s="108">
        <f>IF(C8="","",VLOOKUP(C8,SZ!$C$4:$G$203,3,1))</f>
        <v>1998</v>
      </c>
      <c r="F8" s="109" t="str">
        <f>IF(C8="","",VLOOKUP(C8,SZ!$C$4:$G$203,4,1))</f>
        <v>Z6</v>
      </c>
      <c r="G8" s="137" t="str">
        <f>IF(C8="","",VLOOKUP(C8,SZ!$C$4:$G$203,5,1))</f>
        <v>SDH Stolín</v>
      </c>
      <c r="H8" s="115" t="s">
        <v>860</v>
      </c>
    </row>
    <row r="9" spans="2:8" ht="18.75" customHeight="1">
      <c r="B9" s="112" t="s">
        <v>81</v>
      </c>
      <c r="C9" s="106"/>
      <c r="D9" s="116">
        <f>IF(C9="","",VLOOKUP(C9,SZ!$C$4:$G$203,2,1))</f>
      </c>
      <c r="E9" s="117">
        <f>IF(C9="","",VLOOKUP(C9,SZ!$C$4:$G$203,3,1))</f>
      </c>
      <c r="F9" s="109">
        <f>IF(C9="","",VLOOKUP(C9,SZ!$C$4:$G$203,4,1))</f>
      </c>
      <c r="G9" s="143">
        <f>IF(C9="","",VLOOKUP(C9,SZ!$C$4:$G$203,5,1))</f>
      </c>
      <c r="H9" s="111"/>
    </row>
    <row r="10" spans="2:8" ht="18.75" customHeight="1">
      <c r="B10" s="112" t="s">
        <v>84</v>
      </c>
      <c r="C10" s="106"/>
      <c r="D10" s="107">
        <f>IF(C10="","",VLOOKUP(C10,SZ!$C$4:$G$203,2,1))</f>
      </c>
      <c r="E10" s="108">
        <f>IF(C10="","",VLOOKUP(C10,SZ!$C$4:$G$203,3,1))</f>
      </c>
      <c r="F10" s="109">
        <f>IF(C10="","",VLOOKUP(C10,SZ!$C$4:$G$203,4,1))</f>
      </c>
      <c r="G10" s="137">
        <f>IF(C10="","",VLOOKUP(C10,SZ!$C$4:$G$203,5,1))</f>
      </c>
      <c r="H10" s="113"/>
    </row>
    <row r="11" spans="2:8" ht="18.75" customHeight="1">
      <c r="B11" s="112" t="s">
        <v>87</v>
      </c>
      <c r="C11" s="100"/>
      <c r="D11" s="107">
        <f>IF(C11="","",VLOOKUP(C11,SZ!$C$4:$G$203,2,1))</f>
      </c>
      <c r="E11" s="108">
        <f>IF(C11="","",VLOOKUP(C11,SZ!$C$4:$G$203,3,1))</f>
      </c>
      <c r="F11" s="109">
        <f>IF(C11="","",VLOOKUP(C11,SZ!$C$4:$G$203,4,1))</f>
      </c>
      <c r="G11" s="137">
        <f>IF(C11="","",VLOOKUP(C11,SZ!$C$4:$G$203,5,1))</f>
      </c>
      <c r="H11" s="115"/>
    </row>
    <row r="12" spans="2:8" ht="18.75" customHeight="1">
      <c r="B12" s="112" t="s">
        <v>90</v>
      </c>
      <c r="C12" s="100"/>
      <c r="D12" s="107">
        <f>IF(C12="","",VLOOKUP(C12,SZ!$C$4:$G$203,2,1))</f>
      </c>
      <c r="E12" s="108">
        <f>IF(C12="","",VLOOKUP(C12,SZ!$C$4:$G$203,3,1))</f>
      </c>
      <c r="F12" s="109">
        <f>IF(C12="","",VLOOKUP(C12,SZ!$C$4:$G$203,4,1))</f>
      </c>
      <c r="G12" s="137">
        <f>IF(C12="","",VLOOKUP(C12,SZ!$C$4:$G$203,5,1))</f>
      </c>
      <c r="H12" s="115"/>
    </row>
    <row r="13" spans="2:8" ht="18.75" customHeight="1">
      <c r="B13" s="112" t="s">
        <v>93</v>
      </c>
      <c r="C13" s="100"/>
      <c r="D13" s="107">
        <f>IF(C13="","",VLOOKUP(C13,SZ!$C$4:$G$203,2,1))</f>
      </c>
      <c r="E13" s="108">
        <f>IF(C13="","",VLOOKUP(C13,SZ!$C$4:$G$203,3,1))</f>
      </c>
      <c r="F13" s="109">
        <f>IF(C13="","",VLOOKUP(C13,SZ!$C$4:$G$203,4,1))</f>
      </c>
      <c r="G13" s="137">
        <f>IF(C13="","",VLOOKUP(C13,SZ!$C$4:$G$203,5,1))</f>
      </c>
      <c r="H13" s="115"/>
    </row>
    <row r="14" spans="2:8" ht="18.75" customHeight="1">
      <c r="B14" s="112" t="s">
        <v>95</v>
      </c>
      <c r="C14" s="100"/>
      <c r="D14" s="107">
        <f>IF(C14="","",VLOOKUP(C14,SZ!$C$4:$G$203,2,1))</f>
      </c>
      <c r="E14" s="108">
        <f>IF(C14="","",VLOOKUP(C14,SZ!$C$4:$G$203,3,1))</f>
      </c>
      <c r="F14" s="109">
        <f>IF(C14="","",VLOOKUP(C14,SZ!$C$4:$G$203,4,1))</f>
      </c>
      <c r="G14" s="137">
        <f>IF(C14="","",VLOOKUP(C14,SZ!$C$4:$G$203,5,1))</f>
      </c>
      <c r="H14" s="115"/>
    </row>
    <row r="15" spans="2:8" ht="18.75" customHeight="1">
      <c r="B15" s="112" t="s">
        <v>98</v>
      </c>
      <c r="C15" s="100"/>
      <c r="D15" s="107">
        <f>IF(C15="","",VLOOKUP(C15,SZ!$C$4:$G$203,2,1))</f>
      </c>
      <c r="E15" s="108">
        <f>IF(C15="","",VLOOKUP(C15,SZ!$C$4:$G$203,3,1))</f>
      </c>
      <c r="F15" s="109">
        <f>IF(C15="","",VLOOKUP(C15,SZ!$C$4:$G$203,4,1))</f>
      </c>
      <c r="G15" s="137">
        <f>IF(C15="","",VLOOKUP(C15,SZ!$C$4:$G$203,5,1))</f>
      </c>
      <c r="H15" s="115"/>
    </row>
    <row r="16" spans="2:8" ht="18.75" customHeight="1">
      <c r="B16" s="112" t="s">
        <v>101</v>
      </c>
      <c r="C16" s="100"/>
      <c r="D16" s="107">
        <f>IF(C16="","",VLOOKUP(C16,SZ!$C$4:$G$203,2,1))</f>
      </c>
      <c r="E16" s="108">
        <f>IF(C16="","",VLOOKUP(C16,SZ!$C$4:$G$203,3,1))</f>
      </c>
      <c r="F16" s="109">
        <f>IF(C16="","",VLOOKUP(C16,SZ!$C$4:$G$203,4,1))</f>
      </c>
      <c r="G16" s="137">
        <f>IF(C16="","",VLOOKUP(C16,SZ!$C$4:$G$203,5,1))</f>
      </c>
      <c r="H16" s="115"/>
    </row>
    <row r="17" spans="2:8" ht="18.75" customHeight="1">
      <c r="B17" s="112" t="s">
        <v>103</v>
      </c>
      <c r="C17" s="100"/>
      <c r="D17" s="107">
        <f>IF(C17="","",VLOOKUP(C17,SZ!$C$4:$G$203,2,1))</f>
      </c>
      <c r="E17" s="108">
        <f>IF(C17="","",VLOOKUP(C17,SZ!$C$4:$G$203,3,1))</f>
      </c>
      <c r="F17" s="109">
        <f>IF(C17="","",VLOOKUP(C17,SZ!$C$4:$G$203,4,1))</f>
      </c>
      <c r="G17" s="137">
        <f>IF(C17="","",VLOOKUP(C17,SZ!$C$4:$G$203,5,1))</f>
      </c>
      <c r="H17" s="115"/>
    </row>
    <row r="18" spans="2:8" ht="18.75" customHeight="1">
      <c r="B18" s="112" t="s">
        <v>106</v>
      </c>
      <c r="C18" s="100"/>
      <c r="D18" s="107">
        <f>IF(C18="","",VLOOKUP(C18,SZ!$C$4:$G$203,2,1))</f>
      </c>
      <c r="E18" s="108">
        <f>IF(C18="","",VLOOKUP(C18,SZ!$C$4:$G$203,3,1))</f>
      </c>
      <c r="F18" s="109">
        <f>IF(C18="","",VLOOKUP(C18,SZ!$C$4:$G$203,4,1))</f>
      </c>
      <c r="G18" s="137">
        <f>IF(C18="","",VLOOKUP(C18,SZ!$C$4:$G$203,5,1))</f>
      </c>
      <c r="H18" s="115"/>
    </row>
    <row r="19" spans="2:8" ht="18.75" customHeight="1">
      <c r="B19" s="112" t="s">
        <v>108</v>
      </c>
      <c r="C19" s="100"/>
      <c r="D19" s="107">
        <f>IF(C19="","",VLOOKUP(C19,SZ!$C$4:$G$203,2,1))</f>
      </c>
      <c r="E19" s="108">
        <f>IF(C19="","",VLOOKUP(C19,SZ!$C$4:$G$203,3,1))</f>
      </c>
      <c r="F19" s="109">
        <f>IF(C19="","",VLOOKUP(C19,SZ!$C$4:$G$203,4,1))</f>
      </c>
      <c r="G19" s="137">
        <f>IF(C19="","",VLOOKUP(C19,SZ!$C$4:$G$203,5,1))</f>
      </c>
      <c r="H19" s="115"/>
    </row>
    <row r="20" spans="2:8" ht="18.75" customHeight="1">
      <c r="B20" s="112" t="s">
        <v>111</v>
      </c>
      <c r="C20" s="100"/>
      <c r="D20" s="107">
        <f>IF(C20="","",VLOOKUP(C20,SZ!$C$4:$G$203,2,1))</f>
      </c>
      <c r="E20" s="108">
        <f>IF(C20="","",VLOOKUP(C20,SZ!$C$4:$G$203,3,1))</f>
      </c>
      <c r="F20" s="109">
        <f>IF(C20="","",VLOOKUP(C20,SZ!$C$4:$G$203,4,1))</f>
      </c>
      <c r="G20" s="137">
        <f>IF(C20="","",VLOOKUP(C20,SZ!$C$4:$G$203,5,1))</f>
      </c>
      <c r="H20" s="115"/>
    </row>
    <row r="21" spans="2:8" ht="18.75" customHeight="1">
      <c r="B21" s="112" t="s">
        <v>114</v>
      </c>
      <c r="C21" s="100"/>
      <c r="D21" s="107">
        <f>IF(C21="","",VLOOKUP(C21,SZ!$C$4:$G$203,2,1))</f>
      </c>
      <c r="E21" s="108">
        <f>IF(C21="","",VLOOKUP(C21,SZ!$C$4:$G$203,3,1))</f>
      </c>
      <c r="F21" s="109">
        <f>IF(C21="","",VLOOKUP(C21,SZ!$C$4:$G$203,4,1))</f>
      </c>
      <c r="G21" s="137">
        <f>IF(C21="","",VLOOKUP(C21,SZ!$C$4:$G$203,5,1))</f>
      </c>
      <c r="H21" s="115"/>
    </row>
    <row r="22" spans="2:8" ht="18.75" customHeight="1">
      <c r="B22" s="112" t="s">
        <v>117</v>
      </c>
      <c r="C22" s="100"/>
      <c r="D22" s="107">
        <f>IF(C22="","",VLOOKUP(C22,SZ!$C$4:$G$203,2,1))</f>
      </c>
      <c r="E22" s="108">
        <f>IF(C22="","",VLOOKUP(C22,SZ!$C$4:$G$203,3,1))</f>
      </c>
      <c r="F22" s="109">
        <f>IF(C22="","",VLOOKUP(C22,SZ!$C$4:$G$203,4,1))</f>
      </c>
      <c r="G22" s="137">
        <f>IF(C22="","",VLOOKUP(C22,SZ!$C$4:$G$203,5,1))</f>
      </c>
      <c r="H22" s="115"/>
    </row>
    <row r="23" spans="2:8" ht="18.75" customHeight="1">
      <c r="B23" s="112" t="s">
        <v>119</v>
      </c>
      <c r="C23" s="100"/>
      <c r="D23" s="107">
        <f>IF(C23="","",VLOOKUP(C23,SZ!$C$4:$G$203,2,1))</f>
      </c>
      <c r="E23" s="108">
        <f>IF(C23="","",VLOOKUP(C23,SZ!$C$4:$G$203,3,1))</f>
      </c>
      <c r="F23" s="109">
        <f>IF(C23="","",VLOOKUP(C23,SZ!$C$4:$G$203,4,1))</f>
      </c>
      <c r="G23" s="137">
        <f>IF(C23="","",VLOOKUP(C23,SZ!$C$4:$G$203,5,1))</f>
      </c>
      <c r="H23" s="115"/>
    </row>
    <row r="24" spans="2:8" ht="18.75" customHeight="1">
      <c r="B24" s="112" t="s">
        <v>122</v>
      </c>
      <c r="C24" s="100"/>
      <c r="D24" s="107">
        <f>IF(C24="","",VLOOKUP(C24,SZ!$C$4:$G$203,2,1))</f>
      </c>
      <c r="E24" s="108">
        <f>IF(C24="","",VLOOKUP(C24,SZ!$C$4:$G$203,3,1))</f>
      </c>
      <c r="F24" s="109">
        <f>IF(C24="","",VLOOKUP(C24,SZ!$C$4:$G$203,4,1))</f>
      </c>
      <c r="G24" s="137">
        <f>IF(C24="","",VLOOKUP(C24,SZ!$C$4:$G$203,5,1))</f>
      </c>
      <c r="H24" s="115"/>
    </row>
    <row r="25" spans="2:8" ht="18.75" customHeight="1">
      <c r="B25" s="112" t="s">
        <v>125</v>
      </c>
      <c r="C25" s="100"/>
      <c r="D25" s="107">
        <f>IF(C25="","",VLOOKUP(C25,SZ!$C$4:$G$203,2,1))</f>
      </c>
      <c r="E25" s="108">
        <f>IF(C25="","",VLOOKUP(C25,SZ!$C$4:$G$203,3,1))</f>
      </c>
      <c r="F25" s="109">
        <f>IF(C25="","",VLOOKUP(C25,SZ!$C$4:$G$203,4,1))</f>
      </c>
      <c r="G25" s="137">
        <f>IF(C25="","",VLOOKUP(C25,SZ!$C$4:$G$203,5,1))</f>
      </c>
      <c r="H25" s="115"/>
    </row>
    <row r="26" spans="2:8" ht="18.75" customHeight="1">
      <c r="B26" s="112" t="s">
        <v>128</v>
      </c>
      <c r="C26" s="100"/>
      <c r="D26" s="107">
        <f>IF(C26="","",VLOOKUP(C26,SZ!$C$4:$G$203,2,1))</f>
      </c>
      <c r="E26" s="108">
        <f>IF(C26="","",VLOOKUP(C26,SZ!$C$4:$G$203,3,1))</f>
      </c>
      <c r="F26" s="109">
        <f>IF(C26="","",VLOOKUP(C26,SZ!$C$4:$G$203,4,1))</f>
      </c>
      <c r="G26" s="137">
        <f>IF(C26="","",VLOOKUP(C26,SZ!$C$4:$G$203,5,1))</f>
      </c>
      <c r="H26" s="115"/>
    </row>
    <row r="27" spans="2:8" ht="18.75" customHeight="1">
      <c r="B27" s="112" t="s">
        <v>131</v>
      </c>
      <c r="C27" s="100"/>
      <c r="D27" s="107">
        <f>IF(C27="","",VLOOKUP(C27,SZ!$C$4:$G$203,2,1))</f>
      </c>
      <c r="E27" s="108">
        <f>IF(C27="","",VLOOKUP(C27,SZ!$C$4:$G$203,3,1))</f>
      </c>
      <c r="F27" s="109">
        <f>IF(C27="","",VLOOKUP(C27,SZ!$C$4:$G$203,4,1))</f>
      </c>
      <c r="G27" s="137">
        <f>IF(C27="","",VLOOKUP(C27,SZ!$C$4:$G$203,5,1))</f>
      </c>
      <c r="H27" s="115"/>
    </row>
    <row r="28" spans="2:8" ht="18.75" customHeight="1">
      <c r="B28" s="112" t="s">
        <v>133</v>
      </c>
      <c r="C28" s="100"/>
      <c r="D28" s="107">
        <f>IF(C28="","",VLOOKUP(C28,SZ!$C$4:$G$203,2,1))</f>
      </c>
      <c r="E28" s="108">
        <f>IF(C28="","",VLOOKUP(C28,SZ!$C$4:$G$203,3,1))</f>
      </c>
      <c r="F28" s="109">
        <f>IF(C28="","",VLOOKUP(C28,SZ!$C$4:$G$203,4,1))</f>
      </c>
      <c r="G28" s="137">
        <f>IF(C28="","",VLOOKUP(C28,SZ!$C$4:$G$203,5,1))</f>
      </c>
      <c r="H28" s="115"/>
    </row>
    <row r="29" spans="2:8" ht="18.75" customHeight="1">
      <c r="B29" s="112" t="s">
        <v>135</v>
      </c>
      <c r="C29" s="100"/>
      <c r="D29" s="107">
        <f>IF(C29="","",VLOOKUP(C29,SZ!$C$4:$G$203,2,1))</f>
      </c>
      <c r="E29" s="108">
        <f>IF(C29="","",VLOOKUP(C29,SZ!$C$4:$G$203,3,1))</f>
      </c>
      <c r="F29" s="109">
        <f>IF(C29="","",VLOOKUP(C29,SZ!$C$4:$G$203,4,1))</f>
      </c>
      <c r="G29" s="137">
        <f>IF(C29="","",VLOOKUP(C29,SZ!$C$4:$G$203,5,1))</f>
      </c>
      <c r="H29" s="115"/>
    </row>
    <row r="30" spans="2:8" ht="18.75" customHeight="1">
      <c r="B30" s="112" t="s">
        <v>138</v>
      </c>
      <c r="C30" s="100"/>
      <c r="D30" s="107">
        <f>IF(C30="","",VLOOKUP(C30,SZ!$C$4:$G$203,2,1))</f>
      </c>
      <c r="E30" s="108">
        <f>IF(C30="","",VLOOKUP(C30,SZ!$C$4:$G$203,3,1))</f>
      </c>
      <c r="F30" s="109">
        <f>IF(C30="","",VLOOKUP(C30,SZ!$C$4:$G$203,4,1))</f>
      </c>
      <c r="G30" s="137">
        <f>IF(C30="","",VLOOKUP(C30,SZ!$C$4:$G$203,5,1))</f>
      </c>
      <c r="H30" s="115"/>
    </row>
    <row r="31" spans="2:8" ht="18.75" customHeight="1">
      <c r="B31" s="112" t="s">
        <v>141</v>
      </c>
      <c r="C31" s="100"/>
      <c r="D31" s="107">
        <f>IF(C31="","",VLOOKUP(C31,SZ!$C$4:$G$203,2,1))</f>
      </c>
      <c r="E31" s="108">
        <f>IF(C31="","",VLOOKUP(C31,SZ!$C$4:$G$203,3,1))</f>
      </c>
      <c r="F31" s="109">
        <f>IF(C31="","",VLOOKUP(C31,SZ!$C$4:$G$203,4,1))</f>
      </c>
      <c r="G31" s="137">
        <f>IF(C31="","",VLOOKUP(C31,SZ!$C$4:$G$203,5,1))</f>
      </c>
      <c r="H31" s="115"/>
    </row>
    <row r="32" spans="2:8" ht="18.75" customHeight="1">
      <c r="B32" s="112" t="s">
        <v>143</v>
      </c>
      <c r="C32" s="100"/>
      <c r="D32" s="107">
        <f>IF(C32="","",VLOOKUP(C32,SZ!$C$4:$G$203,2,1))</f>
      </c>
      <c r="E32" s="108">
        <f>IF(C32="","",VLOOKUP(C32,SZ!$C$4:$G$203,3,1))</f>
      </c>
      <c r="F32" s="109">
        <f>IF(C32="","",VLOOKUP(C32,SZ!$C$4:$G$203,4,1))</f>
      </c>
      <c r="G32" s="137">
        <f>IF(C32="","",VLOOKUP(C32,SZ!$C$4:$G$203,5,1))</f>
      </c>
      <c r="H32" s="115"/>
    </row>
    <row r="33" spans="2:8" ht="18.75" customHeight="1">
      <c r="B33" s="112" t="s">
        <v>145</v>
      </c>
      <c r="C33" s="100"/>
      <c r="D33" s="107">
        <f>IF(C33="","",VLOOKUP(C33,SZ!$C$4:$G$203,2,1))</f>
      </c>
      <c r="E33" s="108">
        <f>IF(C33="","",VLOOKUP(C33,SZ!$C$4:$G$203,3,1))</f>
      </c>
      <c r="F33" s="109">
        <f>IF(C33="","",VLOOKUP(C33,SZ!$C$4:$G$203,4,1))</f>
      </c>
      <c r="G33" s="137">
        <f>IF(C33="","",VLOOKUP(C33,SZ!$C$4:$G$203,5,1))</f>
      </c>
      <c r="H33" s="115"/>
    </row>
    <row r="34" spans="2:8" ht="18.75" customHeight="1">
      <c r="B34" s="120" t="s">
        <v>147</v>
      </c>
      <c r="C34" s="121"/>
      <c r="D34" s="122">
        <f>IF(C34="","",VLOOKUP(C34,SZ!$C$4:$G$203,2,1))</f>
      </c>
      <c r="E34" s="123">
        <f>IF(C34="","",VLOOKUP(C34,SZ!$C$4:$G$203,3,1))</f>
      </c>
      <c r="F34" s="124">
        <f>IF(C34="","",VLOOKUP(C34,SZ!$C$4:$G$203,4,1))</f>
      </c>
      <c r="G34" s="137">
        <f>IF(C34="","",VLOOKUP(C34,SZ!$C$4:$G$203,5,1))</f>
      </c>
      <c r="H34" s="125"/>
    </row>
    <row r="35" spans="2:8" ht="8.25" customHeight="1">
      <c r="B35" s="83"/>
      <c r="C35" s="83"/>
      <c r="D35" s="83"/>
      <c r="E35" s="83"/>
      <c r="F35" s="83"/>
      <c r="G35" s="83"/>
      <c r="H35" s="83"/>
    </row>
    <row r="36" spans="2:7" ht="12.75">
      <c r="B36" s="126" t="s">
        <v>808</v>
      </c>
      <c r="G36" s="126" t="s">
        <v>809</v>
      </c>
    </row>
    <row r="37" ht="6.75" customHeight="1"/>
    <row r="38" spans="2:7" ht="12.75">
      <c r="B38" s="127">
        <f ca="1">TODAY()</f>
        <v>42065</v>
      </c>
      <c r="C38" s="128"/>
      <c r="D38" s="129" t="s">
        <v>810</v>
      </c>
      <c r="G38" s="130" t="s">
        <v>811</v>
      </c>
    </row>
    <row r="39" spans="4:10" ht="12.75">
      <c r="D39" s="131" t="s">
        <v>812</v>
      </c>
      <c r="E39" s="132"/>
      <c r="F39" s="126"/>
      <c r="G39" s="130" t="s">
        <v>813</v>
      </c>
      <c r="H39" s="126"/>
      <c r="J39" s="133"/>
    </row>
    <row r="40" spans="4:10" ht="12.75">
      <c r="D40" s="131" t="s">
        <v>814</v>
      </c>
      <c r="E40" s="2"/>
      <c r="G40" s="130" t="s">
        <v>815</v>
      </c>
      <c r="J40" s="133"/>
    </row>
  </sheetData>
  <sheetProtection selectLockedCells="1" selectUnlockedCells="1"/>
  <printOptions/>
  <pageMargins left="0.19652777777777777" right="0.19652777777777777" top="0.39375" bottom="0.39375" header="0.5118055555555555" footer="0.5118055555555555"/>
  <pageSetup horizontalDpi="300" verticalDpi="300" orientation="portrait" paperSize="9"/>
  <drawing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J40"/>
  <sheetViews>
    <sheetView workbookViewId="0" topLeftCell="A1">
      <selection activeCell="A1" sqref="A1"/>
    </sheetView>
  </sheetViews>
  <sheetFormatPr defaultColWidth="9.140625" defaultRowHeight="12.75"/>
  <cols>
    <col min="1" max="1" width="1.8515625" style="1" customWidth="1"/>
    <col min="2" max="3" width="7.140625" style="1" customWidth="1"/>
    <col min="4" max="4" width="24.28125" style="1" customWidth="1"/>
    <col min="5" max="5" width="6.421875" style="1" customWidth="1"/>
    <col min="6" max="6" width="5.7109375" style="1" customWidth="1"/>
    <col min="7" max="7" width="31.421875" style="1" customWidth="1"/>
    <col min="8" max="8" width="14.28125" style="1" customWidth="1"/>
    <col min="9" max="9" width="1.8515625" style="1" customWidth="1"/>
    <col min="10" max="27" width="3.140625" style="1" customWidth="1"/>
    <col min="28" max="16384" width="8.7109375" style="1" customWidth="1"/>
  </cols>
  <sheetData>
    <row r="1" ht="52.5" customHeight="1"/>
    <row r="2" ht="26.25" customHeight="1">
      <c r="B2" s="96" t="str">
        <f>CONCATENATE("ÚPICKÁ DESÍTKA - ",'Kateg.'!E3)</f>
        <v>ÚPICKÁ DESÍTKA - 2015</v>
      </c>
    </row>
    <row r="3" spans="2:8" ht="22.5" customHeight="1">
      <c r="B3" s="97" t="str">
        <f>IF(H3="","",VLOOKUP(H3,'Kateg.'!$B$6:$H$26,7,0))</f>
        <v>Junioři  (1996 - 1997)</v>
      </c>
      <c r="C3" s="50"/>
      <c r="D3" s="52"/>
      <c r="E3" s="52"/>
      <c r="F3" s="52"/>
      <c r="G3" s="52"/>
      <c r="H3" s="98" t="s">
        <v>41</v>
      </c>
    </row>
    <row r="4" spans="2:8" ht="21" customHeight="1">
      <c r="B4" s="53" t="s">
        <v>803</v>
      </c>
      <c r="C4" s="53" t="s">
        <v>67</v>
      </c>
      <c r="D4" s="53" t="s">
        <v>68</v>
      </c>
      <c r="E4" s="86" t="s">
        <v>69</v>
      </c>
      <c r="F4" s="86" t="s">
        <v>70</v>
      </c>
      <c r="G4" s="53" t="s">
        <v>71</v>
      </c>
      <c r="H4" s="53" t="s">
        <v>804</v>
      </c>
    </row>
    <row r="5" spans="2:8" ht="18.75" customHeight="1">
      <c r="B5" s="99" t="s">
        <v>72</v>
      </c>
      <c r="C5" s="138">
        <v>286</v>
      </c>
      <c r="D5" s="139" t="str">
        <f>IF(C5="","",VLOOKUP(C5,SM!$C$4:$G$253,2,1))</f>
        <v>Křeček jiří</v>
      </c>
      <c r="E5" s="140">
        <f>IF(C5="","",VLOOKUP(C5,SM!$C$4:$G$253,3,1))</f>
        <v>1998</v>
      </c>
      <c r="F5" s="102" t="str">
        <f>IF(C5="","",VLOOKUP(C5,SM!$C$4:$G$253,4,1))</f>
        <v>M6</v>
      </c>
      <c r="G5" s="141" t="str">
        <f>IF(C5="","",VLOOKUP(C5,SM!$C$4:$G$253,5,1))</f>
        <v>Atletika Kolín</v>
      </c>
      <c r="H5" s="104" t="s">
        <v>861</v>
      </c>
    </row>
    <row r="6" spans="2:8" ht="18.75" customHeight="1">
      <c r="B6" s="105" t="s">
        <v>75</v>
      </c>
      <c r="C6" s="106">
        <v>82</v>
      </c>
      <c r="D6" s="107" t="str">
        <f>IF(C6="","",VLOOKUP(C6,SM!$C$4:$G$253,2,1))</f>
        <v>Bárta Martin</v>
      </c>
      <c r="E6" s="108">
        <f>IF(C6="","",VLOOKUP(C6,SM!$C$4:$G$253,3,1))</f>
        <v>1998</v>
      </c>
      <c r="F6" s="109" t="str">
        <f>IF(C6="","",VLOOKUP(C6,SM!$C$4:$G$253,4,1))</f>
        <v>M6</v>
      </c>
      <c r="G6" s="110" t="str">
        <f>IF(C6="","",VLOOKUP(C6,SM!$C$4:$G$253,5,1))</f>
        <v>SOKOL Jetřeichov</v>
      </c>
      <c r="H6" s="113" t="s">
        <v>862</v>
      </c>
    </row>
    <row r="7" spans="2:8" ht="18.75" customHeight="1">
      <c r="B7" s="112" t="s">
        <v>77</v>
      </c>
      <c r="C7" s="106">
        <v>409</v>
      </c>
      <c r="D7" s="107" t="str">
        <f>IF(C7="","",VLOOKUP(C7,SM!$C$4:$G$253,2,1))</f>
        <v>Moravec Jiří</v>
      </c>
      <c r="E7" s="108">
        <f>IF(C7="","",VLOOKUP(C7,SM!$C$4:$G$253,3,1))</f>
        <v>1996</v>
      </c>
      <c r="F7" s="109" t="str">
        <f>IF(C7="","",VLOOKUP(C7,SM!$C$4:$G$253,4,1))</f>
        <v>M7</v>
      </c>
      <c r="G7" s="110" t="str">
        <f>IF(C7="","",VLOOKUP(C7,SM!$C$4:$G$253,5,1))</f>
        <v>ISCAREX Č.T.</v>
      </c>
      <c r="H7" s="115" t="s">
        <v>863</v>
      </c>
    </row>
    <row r="8" spans="2:8" ht="18.75" customHeight="1">
      <c r="B8" s="112" t="s">
        <v>79</v>
      </c>
      <c r="C8" s="119">
        <v>28</v>
      </c>
      <c r="D8" s="116" t="str">
        <f>IF(C8="","",VLOOKUP(C8,SM!$C$4:$G$253,2,1))</f>
        <v>Čtvrtečka Ondřej</v>
      </c>
      <c r="E8" s="117">
        <f>IF(C8="","",VLOOKUP(C8,SM!$C$4:$G$253,3,1))</f>
        <v>1997</v>
      </c>
      <c r="F8" s="109" t="str">
        <f>IF(C8="","",VLOOKUP(C8,SM!$C$4:$G$253,4,1))</f>
        <v>M7</v>
      </c>
      <c r="G8" s="118" t="str">
        <f>IF(C8="","",VLOOKUP(C8,SM!$C$4:$G$253,5,1))</f>
        <v>TT LOKO Trutnov</v>
      </c>
      <c r="H8" s="111" t="s">
        <v>864</v>
      </c>
    </row>
    <row r="9" spans="2:8" ht="18.75" customHeight="1">
      <c r="B9" s="112" t="s">
        <v>81</v>
      </c>
      <c r="C9" s="106">
        <v>83</v>
      </c>
      <c r="D9" s="107" t="str">
        <f>IF(C9="","",VLOOKUP(C9,SM!$C$4:$G$253,2,1))</f>
        <v>Bárta Petr</v>
      </c>
      <c r="E9" s="108">
        <f>IF(C9="","",VLOOKUP(C9,SM!$C$4:$G$253,3,1))</f>
        <v>2001</v>
      </c>
      <c r="F9" s="109" t="str">
        <f>IF(C9="","",VLOOKUP(C9,SM!$C$4:$G$253,4,1))</f>
        <v>M5</v>
      </c>
      <c r="G9" s="114" t="str">
        <f>IF(C9="","",VLOOKUP(C9,SM!$C$4:$G$253,5,1))</f>
        <v>Sokol Jetřichov</v>
      </c>
      <c r="H9" s="113" t="s">
        <v>865</v>
      </c>
    </row>
    <row r="10" spans="2:8" ht="18.75" customHeight="1">
      <c r="B10" s="112" t="s">
        <v>84</v>
      </c>
      <c r="C10" s="106">
        <v>152</v>
      </c>
      <c r="D10" s="107" t="str">
        <f>IF(C10="","",VLOOKUP(C10,SM!$C$4:$G$253,2,1))</f>
        <v>Habr Martin</v>
      </c>
      <c r="E10" s="108">
        <f>IF(C10="","",VLOOKUP(C10,SM!$C$4:$G$253,3,1))</f>
        <v>1996</v>
      </c>
      <c r="F10" s="109" t="str">
        <f>IF(C10="","",VLOOKUP(C10,SM!$C$4:$G$253,4,1))</f>
        <v>M7</v>
      </c>
      <c r="G10" s="114" t="str">
        <f>IF(C10="","",VLOOKUP(C10,SM!$C$4:$G$253,5,1))</f>
        <v>TJ Sokol Olešnice</v>
      </c>
      <c r="H10" s="115" t="s">
        <v>866</v>
      </c>
    </row>
    <row r="11" spans="2:8" ht="18.75" customHeight="1">
      <c r="B11" s="112" t="s">
        <v>87</v>
      </c>
      <c r="C11" s="106"/>
      <c r="D11" s="107">
        <f>IF(C11="","",VLOOKUP(C11,SM!$C$4:$G$253,2,1))</f>
      </c>
      <c r="E11" s="108">
        <f>IF(C11="","",VLOOKUP(C11,SM!$C$4:$G$253,3,1))</f>
      </c>
      <c r="F11" s="109">
        <f>IF(C11="","",VLOOKUP(C11,SM!$C$4:$G$253,4,1))</f>
      </c>
      <c r="G11" s="114">
        <f>IF(C11="","",VLOOKUP(C11,SM!$C$4:$G$253,5,1))</f>
      </c>
      <c r="H11" s="115"/>
    </row>
    <row r="12" spans="2:8" ht="18.75" customHeight="1">
      <c r="B12" s="112" t="s">
        <v>90</v>
      </c>
      <c r="C12" s="119"/>
      <c r="D12" s="107">
        <f>IF(C12="","",VLOOKUP(C12,SM!$C$4:$G$253,2,1))</f>
      </c>
      <c r="E12" s="108">
        <f>IF(C12="","",VLOOKUP(C12,SM!$C$4:$G$253,3,1))</f>
      </c>
      <c r="F12" s="109">
        <f>IF(C12="","",VLOOKUP(C12,SM!$C$4:$G$253,4,1))</f>
      </c>
      <c r="G12" s="114">
        <f>IF(C12="","",VLOOKUP(C12,SM!$C$4:$G$253,5,1))</f>
      </c>
      <c r="H12" s="115"/>
    </row>
    <row r="13" spans="2:8" ht="18.75" customHeight="1">
      <c r="B13" s="112" t="s">
        <v>93</v>
      </c>
      <c r="C13" s="106"/>
      <c r="D13" s="107">
        <f>IF(C13="","",VLOOKUP(C13,SM!$C$4:$G$253,2,1))</f>
      </c>
      <c r="E13" s="108">
        <f>IF(C13="","",VLOOKUP(C13,SM!$C$4:$G$253,3,1))</f>
      </c>
      <c r="F13" s="109">
        <f>IF(C13="","",VLOOKUP(C13,SM!$C$4:$G$253,4,1))</f>
      </c>
      <c r="G13" s="114">
        <f>IF(C13="","",VLOOKUP(C13,SM!$C$4:$G$253,5,1))</f>
      </c>
      <c r="H13" s="115"/>
    </row>
    <row r="14" spans="2:8" ht="18.75" customHeight="1">
      <c r="B14" s="112" t="s">
        <v>95</v>
      </c>
      <c r="C14" s="100"/>
      <c r="D14" s="107">
        <f>IF(C14="","",VLOOKUP(C14,SM!$C$4:$G$253,2,1))</f>
      </c>
      <c r="E14" s="108">
        <f>IF(C14="","",VLOOKUP(C14,SM!$C$4:$G$253,3,1))</f>
      </c>
      <c r="F14" s="109">
        <f>IF(C14="","",VLOOKUP(C14,SM!$C$4:$G$253,4,1))</f>
      </c>
      <c r="G14" s="114">
        <f>IF(C14="","",VLOOKUP(C14,SM!$C$4:$G$253,5,1))</f>
      </c>
      <c r="H14" s="115"/>
    </row>
    <row r="15" spans="2:8" ht="18.75" customHeight="1">
      <c r="B15" s="112" t="s">
        <v>98</v>
      </c>
      <c r="C15" s="100"/>
      <c r="D15" s="107">
        <f>IF(C15="","",VLOOKUP(C15,SM!$C$4:$G$253,2,1))</f>
      </c>
      <c r="E15" s="108">
        <f>IF(C15="","",VLOOKUP(C15,SM!$C$4:$G$253,3,1))</f>
      </c>
      <c r="F15" s="109">
        <f>IF(C15="","",VLOOKUP(C15,SM!$C$4:$G$253,4,1))</f>
      </c>
      <c r="G15" s="114">
        <f>IF(C15="","",VLOOKUP(C15,SM!$C$4:$G$253,5,1))</f>
      </c>
      <c r="H15" s="115"/>
    </row>
    <row r="16" spans="2:8" ht="18.75" customHeight="1">
      <c r="B16" s="112" t="s">
        <v>101</v>
      </c>
      <c r="C16" s="138"/>
      <c r="D16" s="116">
        <f>IF(C16="","",VLOOKUP(C16,SM!$C$4:$G$253,2,1))</f>
      </c>
      <c r="E16" s="117">
        <f>IF(C16="","",VLOOKUP(C16,SM!$C$4:$G$253,3,1))</f>
      </c>
      <c r="F16" s="109">
        <f>IF(C16="","",VLOOKUP(C16,SM!$C$4:$G$253,4,1))</f>
      </c>
      <c r="G16" s="118">
        <f>IF(C16="","",VLOOKUP(C16,SM!$C$4:$G$253,5,1))</f>
      </c>
      <c r="H16" s="111"/>
    </row>
    <row r="17" spans="2:8" ht="18.75" customHeight="1">
      <c r="B17" s="112" t="s">
        <v>103</v>
      </c>
      <c r="C17" s="100"/>
      <c r="D17" s="107">
        <f>IF(C17="","",VLOOKUP(C17,SM!$C$4:$G$253,2,1))</f>
      </c>
      <c r="E17" s="108">
        <f>IF(C17="","",VLOOKUP(C17,SM!$C$4:$G$253,3,1))</f>
      </c>
      <c r="F17" s="109">
        <f>IF(C17="","",VLOOKUP(C17,SM!$C$4:$G$253,4,1))</f>
      </c>
      <c r="G17" s="114">
        <f>IF(C17="","",VLOOKUP(C17,SM!$C$4:$G$253,5,1))</f>
      </c>
      <c r="H17" s="113"/>
    </row>
    <row r="18" spans="2:8" ht="18.75" customHeight="1">
      <c r="B18" s="112" t="s">
        <v>106</v>
      </c>
      <c r="C18" s="100"/>
      <c r="D18" s="107">
        <f>IF(C18="","",VLOOKUP(C18,SM!$C$4:$G$253,2,1))</f>
      </c>
      <c r="E18" s="108">
        <f>IF(C18="","",VLOOKUP(C18,SM!$C$4:$G$253,3,1))</f>
      </c>
      <c r="F18" s="109">
        <f>IF(C18="","",VLOOKUP(C18,SM!$C$4:$G$253,4,1))</f>
      </c>
      <c r="G18" s="114">
        <f>IF(C18="","",VLOOKUP(C18,SM!$C$4:$G$253,5,1))</f>
      </c>
      <c r="H18" s="115"/>
    </row>
    <row r="19" spans="2:8" ht="18.75" customHeight="1">
      <c r="B19" s="112" t="s">
        <v>108</v>
      </c>
      <c r="C19" s="100"/>
      <c r="D19" s="107">
        <f>IF(C19="","",VLOOKUP(C19,SM!$C$4:$G$253,2,1))</f>
      </c>
      <c r="E19" s="108">
        <f>IF(C19="","",VLOOKUP(C19,SM!$C$4:$G$253,3,1))</f>
      </c>
      <c r="F19" s="109">
        <f>IF(C19="","",VLOOKUP(C19,SM!$C$4:$G$253,4,1))</f>
      </c>
      <c r="G19" s="114">
        <f>IF(C19="","",VLOOKUP(C19,SM!$C$4:$G$253,5,1))</f>
      </c>
      <c r="H19" s="115"/>
    </row>
    <row r="20" spans="2:8" ht="18.75" customHeight="1">
      <c r="B20" s="112" t="s">
        <v>111</v>
      </c>
      <c r="C20" s="100"/>
      <c r="D20" s="107">
        <f>IF(C20="","",VLOOKUP(C20,SM!$C$4:$G$253,2,1))</f>
      </c>
      <c r="E20" s="108">
        <f>IF(C20="","",VLOOKUP(C20,SM!$C$4:$G$253,3,1))</f>
      </c>
      <c r="F20" s="109">
        <f>IF(C20="","",VLOOKUP(C20,SM!$C$4:$G$253,4,1))</f>
      </c>
      <c r="G20" s="114">
        <f>IF(C20="","",VLOOKUP(C20,SM!$C$4:$G$253,5,1))</f>
      </c>
      <c r="H20" s="115"/>
    </row>
    <row r="21" spans="2:8" ht="18.75" customHeight="1">
      <c r="B21" s="112" t="s">
        <v>114</v>
      </c>
      <c r="C21" s="100"/>
      <c r="D21" s="107">
        <f>IF(C21="","",VLOOKUP(C21,SM!$C$4:$G$253,2,1))</f>
      </c>
      <c r="E21" s="108">
        <f>IF(C21="","",VLOOKUP(C21,SM!$C$4:$G$253,3,1))</f>
      </c>
      <c r="F21" s="109">
        <f>IF(C21="","",VLOOKUP(C21,SM!$C$4:$G$253,4,1))</f>
      </c>
      <c r="G21" s="114">
        <f>IF(C21="","",VLOOKUP(C21,SM!$C$4:$G$253,5,1))</f>
      </c>
      <c r="H21" s="115"/>
    </row>
    <row r="22" spans="2:8" ht="18.75" customHeight="1">
      <c r="B22" s="112" t="s">
        <v>117</v>
      </c>
      <c r="C22" s="100"/>
      <c r="D22" s="107">
        <f>IF(C22="","",VLOOKUP(C22,SM!$C$4:$G$253,2,1))</f>
      </c>
      <c r="E22" s="108">
        <f>IF(C22="","",VLOOKUP(C22,SM!$C$4:$G$253,3,1))</f>
      </c>
      <c r="F22" s="109">
        <f>IF(C22="","",VLOOKUP(C22,SM!$C$4:$G$253,4,1))</f>
      </c>
      <c r="G22" s="114">
        <f>IF(C22="","",VLOOKUP(C22,SM!$C$4:$G$253,5,1))</f>
      </c>
      <c r="H22" s="115"/>
    </row>
    <row r="23" spans="2:8" ht="18.75" customHeight="1">
      <c r="B23" s="112" t="s">
        <v>119</v>
      </c>
      <c r="C23" s="100"/>
      <c r="D23" s="107">
        <f>IF(C23="","",VLOOKUP(C23,SM!$C$4:$G$253,2,1))</f>
      </c>
      <c r="E23" s="108">
        <f>IF(C23="","",VLOOKUP(C23,SM!$C$4:$G$253,3,1))</f>
      </c>
      <c r="F23" s="109">
        <f>IF(C23="","",VLOOKUP(C23,SM!$C$4:$G$253,4,1))</f>
      </c>
      <c r="G23" s="114">
        <f>IF(C23="","",VLOOKUP(C23,SM!$C$4:$G$253,5,1))</f>
      </c>
      <c r="H23" s="115"/>
    </row>
    <row r="24" spans="2:8" ht="18.75" customHeight="1">
      <c r="B24" s="112" t="s">
        <v>122</v>
      </c>
      <c r="C24" s="100"/>
      <c r="D24" s="107">
        <f>IF(C24="","",VLOOKUP(C24,SM!$C$4:$G$253,2,1))</f>
      </c>
      <c r="E24" s="108">
        <f>IF(C24="","",VLOOKUP(C24,SM!$C$4:$G$253,3,1))</f>
      </c>
      <c r="F24" s="109">
        <f>IF(C24="","",VLOOKUP(C24,SM!$C$4:$G$253,4,1))</f>
      </c>
      <c r="G24" s="114">
        <f>IF(C24="","",VLOOKUP(C24,SM!$C$4:$G$253,5,1))</f>
      </c>
      <c r="H24" s="115"/>
    </row>
    <row r="25" spans="2:8" ht="18.75" customHeight="1">
      <c r="B25" s="112" t="s">
        <v>125</v>
      </c>
      <c r="C25" s="100"/>
      <c r="D25" s="107">
        <f>IF(C25="","",VLOOKUP(C25,SM!$C$4:$G$253,2,1))</f>
      </c>
      <c r="E25" s="108">
        <f>IF(C25="","",VLOOKUP(C25,SM!$C$4:$G$253,3,1))</f>
      </c>
      <c r="F25" s="109">
        <f>IF(C25="","",VLOOKUP(C25,SM!$C$4:$G$253,4,1))</f>
      </c>
      <c r="G25" s="114">
        <f>IF(C25="","",VLOOKUP(C25,SM!$C$4:$G$253,5,1))</f>
      </c>
      <c r="H25" s="115"/>
    </row>
    <row r="26" spans="2:8" ht="18.75" customHeight="1">
      <c r="B26" s="112" t="s">
        <v>128</v>
      </c>
      <c r="C26" s="100"/>
      <c r="D26" s="107">
        <f>IF(C26="","",VLOOKUP(C26,SM!$C$4:$G$253,2,1))</f>
      </c>
      <c r="E26" s="108">
        <f>IF(C26="","",VLOOKUP(C26,SM!$C$4:$G$253,3,1))</f>
      </c>
      <c r="F26" s="109">
        <f>IF(C26="","",VLOOKUP(C26,SM!$C$4:$G$253,4,1))</f>
      </c>
      <c r="G26" s="114">
        <f>IF(C26="","",VLOOKUP(C26,SM!$C$4:$G$253,5,1))</f>
      </c>
      <c r="H26" s="115"/>
    </row>
    <row r="27" spans="2:8" ht="18.75" customHeight="1">
      <c r="B27" s="112" t="s">
        <v>131</v>
      </c>
      <c r="C27" s="100"/>
      <c r="D27" s="107">
        <f>IF(C27="","",VLOOKUP(C27,SM!$C$4:$G$253,2,1))</f>
      </c>
      <c r="E27" s="108">
        <f>IF(C27="","",VLOOKUP(C27,SM!$C$4:$G$253,3,1))</f>
      </c>
      <c r="F27" s="109">
        <f>IF(C27="","",VLOOKUP(C27,SM!$C$4:$G$253,4,1))</f>
      </c>
      <c r="G27" s="114">
        <f>IF(C27="","",VLOOKUP(C27,SM!$C$4:$G$253,5,1))</f>
      </c>
      <c r="H27" s="115"/>
    </row>
    <row r="28" spans="2:8" ht="18.75" customHeight="1">
      <c r="B28" s="112" t="s">
        <v>133</v>
      </c>
      <c r="C28" s="100"/>
      <c r="D28" s="107">
        <f>IF(C28="","",VLOOKUP(C28,SM!$C$4:$G$253,2,1))</f>
      </c>
      <c r="E28" s="108">
        <f>IF(C28="","",VLOOKUP(C28,SM!$C$4:$G$253,3,1))</f>
      </c>
      <c r="F28" s="109">
        <f>IF(C28="","",VLOOKUP(C28,SM!$C$4:$G$253,4,1))</f>
      </c>
      <c r="G28" s="114">
        <f>IF(C28="","",VLOOKUP(C28,SM!$C$4:$G$253,5,1))</f>
      </c>
      <c r="H28" s="115"/>
    </row>
    <row r="29" spans="2:8" ht="18.75" customHeight="1">
      <c r="B29" s="112" t="s">
        <v>135</v>
      </c>
      <c r="C29" s="100"/>
      <c r="D29" s="107">
        <f>IF(C29="","",VLOOKUP(C29,SM!$C$4:$G$253,2,1))</f>
      </c>
      <c r="E29" s="108">
        <f>IF(C29="","",VLOOKUP(C29,SM!$C$4:$G$253,3,1))</f>
      </c>
      <c r="F29" s="109">
        <f>IF(C29="","",VLOOKUP(C29,SM!$C$4:$G$253,4,1))</f>
      </c>
      <c r="G29" s="114">
        <f>IF(C29="","",VLOOKUP(C29,SM!$C$4:$G$253,5,1))</f>
      </c>
      <c r="H29" s="115"/>
    </row>
    <row r="30" spans="2:8" ht="18.75" customHeight="1">
      <c r="B30" s="112" t="s">
        <v>138</v>
      </c>
      <c r="C30" s="100"/>
      <c r="D30" s="107">
        <f>IF(C30="","",VLOOKUP(C30,SM!$C$4:$G$253,2,1))</f>
      </c>
      <c r="E30" s="108">
        <f>IF(C30="","",VLOOKUP(C30,SM!$C$4:$G$253,3,1))</f>
      </c>
      <c r="F30" s="109">
        <f>IF(C30="","",VLOOKUP(C30,SM!$C$4:$G$253,4,1))</f>
      </c>
      <c r="G30" s="114">
        <f>IF(C30="","",VLOOKUP(C30,SM!$C$4:$G$253,5,1))</f>
      </c>
      <c r="H30" s="115"/>
    </row>
    <row r="31" spans="2:8" ht="18.75" customHeight="1">
      <c r="B31" s="112" t="s">
        <v>141</v>
      </c>
      <c r="C31" s="100"/>
      <c r="D31" s="107">
        <f>IF(C31="","",VLOOKUP(C31,SM!$C$4:$G$253,2,1))</f>
      </c>
      <c r="E31" s="108">
        <f>IF(C31="","",VLOOKUP(C31,SM!$C$4:$G$253,3,1))</f>
      </c>
      <c r="F31" s="109">
        <f>IF(C31="","",VLOOKUP(C31,SM!$C$4:$G$253,4,1))</f>
      </c>
      <c r="G31" s="114">
        <f>IF(C31="","",VLOOKUP(C31,SM!$C$4:$G$253,5,1))</f>
      </c>
      <c r="H31" s="115"/>
    </row>
    <row r="32" spans="2:8" ht="18.75" customHeight="1">
      <c r="B32" s="112" t="s">
        <v>143</v>
      </c>
      <c r="C32" s="100"/>
      <c r="D32" s="107">
        <f>IF(C32="","",VLOOKUP(C32,SM!$C$4:$G$253,2,1))</f>
      </c>
      <c r="E32" s="108">
        <f>IF(C32="","",VLOOKUP(C32,SM!$C$4:$G$253,3,1))</f>
      </c>
      <c r="F32" s="109">
        <f>IF(C32="","",VLOOKUP(C32,SM!$C$4:$G$253,4,1))</f>
      </c>
      <c r="G32" s="114">
        <f>IF(C32="","",VLOOKUP(C32,SM!$C$4:$G$253,5,1))</f>
      </c>
      <c r="H32" s="115"/>
    </row>
    <row r="33" spans="2:8" ht="18.75" customHeight="1">
      <c r="B33" s="112" t="s">
        <v>145</v>
      </c>
      <c r="C33" s="100"/>
      <c r="D33" s="107">
        <f>IF(C33="","",VLOOKUP(C33,SM!$C$4:$G$253,2,1))</f>
      </c>
      <c r="E33" s="108">
        <f>IF(C33="","",VLOOKUP(C33,SM!$C$4:$G$253,3,1))</f>
      </c>
      <c r="F33" s="109">
        <f>IF(C33="","",VLOOKUP(C33,SM!$C$4:$G$253,4,1))</f>
      </c>
      <c r="G33" s="114">
        <f>IF(C33="","",VLOOKUP(C33,SM!$C$4:$G$253,5,1))</f>
      </c>
      <c r="H33" s="115"/>
    </row>
    <row r="34" spans="2:8" ht="18.75" customHeight="1">
      <c r="B34" s="120" t="s">
        <v>147</v>
      </c>
      <c r="C34" s="121"/>
      <c r="D34" s="122">
        <f>IF(C34="","",VLOOKUP(C34,SM!$C$4:$G$253,2,1))</f>
      </c>
      <c r="E34" s="123">
        <f>IF(C34="","",VLOOKUP(C34,SM!$C$4:$G$253,3,1))</f>
      </c>
      <c r="F34" s="124">
        <f>IF(C34="","",VLOOKUP(C34,SM!$C$4:$G$253,4,1))</f>
      </c>
      <c r="G34" s="114">
        <f>IF(C34="","",VLOOKUP(C34,SM!$C$4:$G$253,5,1))</f>
      </c>
      <c r="H34" s="125"/>
    </row>
    <row r="35" spans="2:8" ht="8.25" customHeight="1">
      <c r="B35" s="83"/>
      <c r="C35" s="83"/>
      <c r="D35" s="83"/>
      <c r="E35" s="83"/>
      <c r="F35" s="83"/>
      <c r="G35" s="83"/>
      <c r="H35" s="83"/>
    </row>
    <row r="36" spans="2:7" ht="12.75">
      <c r="B36" s="126" t="s">
        <v>808</v>
      </c>
      <c r="G36" s="126" t="s">
        <v>809</v>
      </c>
    </row>
    <row r="37" ht="6.75" customHeight="1"/>
    <row r="38" spans="2:7" ht="12.75">
      <c r="B38" s="127">
        <f ca="1">TODAY()</f>
        <v>42065</v>
      </c>
      <c r="C38" s="128"/>
      <c r="D38" s="129" t="s">
        <v>810</v>
      </c>
      <c r="G38" s="130" t="s">
        <v>811</v>
      </c>
    </row>
    <row r="39" spans="4:10" ht="12.75">
      <c r="D39" s="131" t="s">
        <v>812</v>
      </c>
      <c r="E39" s="132"/>
      <c r="F39" s="126"/>
      <c r="G39" s="130" t="s">
        <v>813</v>
      </c>
      <c r="H39" s="126"/>
      <c r="J39" s="133"/>
    </row>
    <row r="40" spans="4:10" ht="12.75">
      <c r="D40" s="131" t="s">
        <v>814</v>
      </c>
      <c r="E40" s="2"/>
      <c r="G40" s="130" t="s">
        <v>815</v>
      </c>
      <c r="J40" s="133"/>
    </row>
  </sheetData>
  <sheetProtection selectLockedCells="1" selectUnlockedCells="1"/>
  <printOptions/>
  <pageMargins left="0.19652777777777777" right="0.19652777777777777" top="0.39375" bottom="0.39375" header="0.5118055555555555" footer="0.5118055555555555"/>
  <pageSetup horizontalDpi="300" verticalDpi="300" orientation="portrait" paperSize="9"/>
  <drawing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J40"/>
  <sheetViews>
    <sheetView workbookViewId="0" topLeftCell="A1">
      <selection activeCell="A1" sqref="A1"/>
    </sheetView>
  </sheetViews>
  <sheetFormatPr defaultColWidth="9.140625" defaultRowHeight="12.75"/>
  <cols>
    <col min="1" max="1" width="1.8515625" style="1" customWidth="1"/>
    <col min="2" max="3" width="7.140625" style="1" customWidth="1"/>
    <col min="4" max="4" width="24.28125" style="1" customWidth="1"/>
    <col min="5" max="5" width="6.421875" style="1" customWidth="1"/>
    <col min="6" max="6" width="5.7109375" style="1" customWidth="1"/>
    <col min="7" max="7" width="31.421875" style="1" customWidth="1"/>
    <col min="8" max="8" width="14.28125" style="1" customWidth="1"/>
    <col min="9" max="9" width="1.8515625" style="1" customWidth="1"/>
    <col min="10" max="27" width="3.140625" style="1" customWidth="1"/>
    <col min="28" max="16384" width="8.7109375" style="1" customWidth="1"/>
  </cols>
  <sheetData>
    <row r="1" ht="52.5" customHeight="1"/>
    <row r="2" ht="26.25" customHeight="1">
      <c r="B2" s="96" t="str">
        <f>CONCATENATE("ÚPICKÁ DESÍTKA - ",'Kateg.'!E3)</f>
        <v>ÚPICKÁ DESÍTKA - 2015</v>
      </c>
    </row>
    <row r="3" spans="2:8" ht="22.5" customHeight="1">
      <c r="B3" s="97" t="str">
        <f>IF(H3="","",VLOOKUP(H3,'Kateg.'!$B$6:$H$26,7,0))</f>
        <v>Juniorky  (1996 - 1997)</v>
      </c>
      <c r="C3" s="50"/>
      <c r="D3" s="52"/>
      <c r="E3" s="52"/>
      <c r="F3" s="52"/>
      <c r="G3" s="52"/>
      <c r="H3" s="98" t="s">
        <v>38</v>
      </c>
    </row>
    <row r="4" spans="2:8" ht="21" customHeight="1">
      <c r="B4" s="53" t="s">
        <v>803</v>
      </c>
      <c r="C4" s="53" t="s">
        <v>67</v>
      </c>
      <c r="D4" s="53" t="s">
        <v>68</v>
      </c>
      <c r="E4" s="86" t="s">
        <v>69</v>
      </c>
      <c r="F4" s="86" t="s">
        <v>70</v>
      </c>
      <c r="G4" s="53" t="s">
        <v>71</v>
      </c>
      <c r="H4" s="53" t="s">
        <v>804</v>
      </c>
    </row>
    <row r="5" spans="2:8" ht="18.75" customHeight="1">
      <c r="B5" s="99" t="s">
        <v>72</v>
      </c>
      <c r="C5" s="100">
        <v>157</v>
      </c>
      <c r="D5" s="101" t="str">
        <f>IF(C5="","",VLOOKUP(C5,SZ!$C$4:$G$203,2,1))</f>
        <v>Marková Veronika</v>
      </c>
      <c r="E5" s="102">
        <f>IF(C5="","",VLOOKUP(C5,SZ!$C$4:$G$203,3,1))</f>
        <v>1998</v>
      </c>
      <c r="F5" s="102" t="str">
        <f>IF(C5="","",VLOOKUP(C5,SZ!$C$4:$G$203,4,1))</f>
        <v>Z6</v>
      </c>
      <c r="G5" s="134" t="str">
        <f>IF(C5="","",VLOOKUP(C5,SZ!$C$4:$G$203,5,1))</f>
        <v>AC Pardubice</v>
      </c>
      <c r="H5" s="144" t="s">
        <v>867</v>
      </c>
    </row>
    <row r="6" spans="2:8" ht="18.75" customHeight="1">
      <c r="B6" s="105" t="s">
        <v>75</v>
      </c>
      <c r="C6" s="106"/>
      <c r="D6" s="107">
        <f>IF(C6="","",VLOOKUP(C6,SZ!$C$4:$G$203,2,1))</f>
      </c>
      <c r="E6" s="108">
        <f>IF(C6="","",VLOOKUP(C6,SZ!$C$4:$G$203,3,1))</f>
      </c>
      <c r="F6" s="109">
        <f>IF(C6="","",VLOOKUP(C6,SZ!$C$4:$G$203,4,1))</f>
      </c>
      <c r="G6" s="136">
        <f>IF(C6="","",VLOOKUP(C6,SZ!$C$4:$G$203,5,1))</f>
      </c>
      <c r="H6" s="113"/>
    </row>
    <row r="7" spans="2:8" ht="18.75" customHeight="1">
      <c r="B7" s="112" t="s">
        <v>77</v>
      </c>
      <c r="C7" s="119"/>
      <c r="D7" s="107">
        <f>IF(C7="","",VLOOKUP(C7,SZ!$C$4:$G$203,2,1))</f>
      </c>
      <c r="E7" s="108">
        <f>IF(C7="","",VLOOKUP(C7,SZ!$C$4:$G$203,3,1))</f>
      </c>
      <c r="F7" s="109">
        <f>IF(C7="","",VLOOKUP(C7,SZ!$C$4:$G$203,4,1))</f>
      </c>
      <c r="G7" s="136">
        <f>IF(C7="","",VLOOKUP(C7,SZ!$C$4:$G$203,5,1))</f>
      </c>
      <c r="H7" s="115"/>
    </row>
    <row r="8" spans="2:8" ht="18.75" customHeight="1">
      <c r="B8" s="112" t="s">
        <v>79</v>
      </c>
      <c r="C8" s="138"/>
      <c r="D8" s="116">
        <f>IF(C8="","",VLOOKUP(C8,SZ!$C$4:$G$203,2,1))</f>
      </c>
      <c r="E8" s="117">
        <f>IF(C8="","",VLOOKUP(C8,SZ!$C$4:$G$203,3,1))</f>
      </c>
      <c r="F8" s="109">
        <f>IF(C8="","",VLOOKUP(C8,SZ!$C$4:$G$203,4,1))</f>
      </c>
      <c r="G8" s="143">
        <f>IF(C8="","",VLOOKUP(C8,SZ!$C$4:$G$203,5,1))</f>
      </c>
      <c r="H8" s="111"/>
    </row>
    <row r="9" spans="2:8" ht="18.75" customHeight="1">
      <c r="B9" s="112" t="s">
        <v>81</v>
      </c>
      <c r="C9" s="100"/>
      <c r="D9" s="107">
        <f>IF(C9="","",VLOOKUP(C9,SZ!$C$4:$G$203,2,1))</f>
      </c>
      <c r="E9" s="108">
        <f>IF(C9="","",VLOOKUP(C9,SZ!$C$4:$G$203,3,1))</f>
      </c>
      <c r="F9" s="109">
        <f>IF(C9="","",VLOOKUP(C9,SZ!$C$4:$G$203,4,1))</f>
      </c>
      <c r="G9" s="137">
        <f>IF(C9="","",VLOOKUP(C9,SZ!$C$4:$G$203,5,1))</f>
      </c>
      <c r="H9" s="113"/>
    </row>
    <row r="10" spans="2:8" ht="18.75" customHeight="1">
      <c r="B10" s="112" t="s">
        <v>84</v>
      </c>
      <c r="C10" s="100"/>
      <c r="D10" s="107">
        <f>IF(C10="","",VLOOKUP(C10,SZ!$C$4:$G$203,2,1))</f>
      </c>
      <c r="E10" s="108">
        <f>IF(C10="","",VLOOKUP(C10,SZ!$C$4:$G$203,3,1))</f>
      </c>
      <c r="F10" s="109">
        <f>IF(C10="","",VLOOKUP(C10,SZ!$C$4:$G$203,4,1))</f>
      </c>
      <c r="G10" s="137">
        <f>IF(C10="","",VLOOKUP(C10,SZ!$C$4:$G$203,5,1))</f>
      </c>
      <c r="H10" s="115"/>
    </row>
    <row r="11" spans="2:8" ht="18.75" customHeight="1">
      <c r="B11" s="112" t="s">
        <v>87</v>
      </c>
      <c r="C11" s="100"/>
      <c r="D11" s="107">
        <f>IF(C11="","",VLOOKUP(C11,SZ!$C$4:$G$203,2,1))</f>
      </c>
      <c r="E11" s="108">
        <f>IF(C11="","",VLOOKUP(C11,SZ!$C$4:$G$203,3,1))</f>
      </c>
      <c r="F11" s="109">
        <f>IF(C11="","",VLOOKUP(C11,SZ!$C$4:$G$203,4,1))</f>
      </c>
      <c r="G11" s="137">
        <f>IF(C11="","",VLOOKUP(C11,SZ!$C$4:$G$203,5,1))</f>
      </c>
      <c r="H11" s="115"/>
    </row>
    <row r="12" spans="2:8" ht="18.75" customHeight="1">
      <c r="B12" s="112" t="s">
        <v>90</v>
      </c>
      <c r="C12" s="100"/>
      <c r="D12" s="107">
        <f>IF(C12="","",VLOOKUP(C12,SZ!$C$4:$G$203,2,1))</f>
      </c>
      <c r="E12" s="108">
        <f>IF(C12="","",VLOOKUP(C12,SZ!$C$4:$G$203,3,1))</f>
      </c>
      <c r="F12" s="109">
        <f>IF(C12="","",VLOOKUP(C12,SZ!$C$4:$G$203,4,1))</f>
      </c>
      <c r="G12" s="137">
        <f>IF(C12="","",VLOOKUP(C12,SZ!$C$4:$G$203,5,1))</f>
      </c>
      <c r="H12" s="115"/>
    </row>
    <row r="13" spans="2:8" ht="18.75" customHeight="1">
      <c r="B13" s="112" t="s">
        <v>93</v>
      </c>
      <c r="C13" s="100"/>
      <c r="D13" s="107">
        <f>IF(C13="","",VLOOKUP(C13,SZ!$C$4:$G$203,2,1))</f>
      </c>
      <c r="E13" s="108">
        <f>IF(C13="","",VLOOKUP(C13,SZ!$C$4:$G$203,3,1))</f>
      </c>
      <c r="F13" s="109">
        <f>IF(C13="","",VLOOKUP(C13,SZ!$C$4:$G$203,4,1))</f>
      </c>
      <c r="G13" s="137">
        <f>IF(C13="","",VLOOKUP(C13,SZ!$C$4:$G$203,5,1))</f>
      </c>
      <c r="H13" s="115"/>
    </row>
    <row r="14" spans="2:8" ht="18.75" customHeight="1">
      <c r="B14" s="112" t="s">
        <v>95</v>
      </c>
      <c r="C14" s="100"/>
      <c r="D14" s="107">
        <f>IF(C14="","",VLOOKUP(C14,SZ!$C$4:$G$203,2,1))</f>
      </c>
      <c r="E14" s="108">
        <f>IF(C14="","",VLOOKUP(C14,SZ!$C$4:$G$203,3,1))</f>
      </c>
      <c r="F14" s="109">
        <f>IF(C14="","",VLOOKUP(C14,SZ!$C$4:$G$203,4,1))</f>
      </c>
      <c r="G14" s="137">
        <f>IF(C14="","",VLOOKUP(C14,SZ!$C$4:$G$203,5,1))</f>
      </c>
      <c r="H14" s="115"/>
    </row>
    <row r="15" spans="2:8" ht="18.75" customHeight="1">
      <c r="B15" s="112" t="s">
        <v>98</v>
      </c>
      <c r="C15" s="100"/>
      <c r="D15" s="107">
        <f>IF(C15="","",VLOOKUP(C15,SZ!$C$4:$G$203,2,1))</f>
      </c>
      <c r="E15" s="108">
        <f>IF(C15="","",VLOOKUP(C15,SZ!$C$4:$G$203,3,1))</f>
      </c>
      <c r="F15" s="109">
        <f>IF(C15="","",VLOOKUP(C15,SZ!$C$4:$G$203,4,1))</f>
      </c>
      <c r="G15" s="137">
        <f>IF(C15="","",VLOOKUP(C15,SZ!$C$4:$G$203,5,1))</f>
      </c>
      <c r="H15" s="115"/>
    </row>
    <row r="16" spans="2:8" ht="18.75" customHeight="1">
      <c r="B16" s="112" t="s">
        <v>101</v>
      </c>
      <c r="C16" s="100"/>
      <c r="D16" s="107">
        <f>IF(C16="","",VLOOKUP(C16,SZ!$C$4:$G$203,2,1))</f>
      </c>
      <c r="E16" s="108">
        <f>IF(C16="","",VLOOKUP(C16,SZ!$C$4:$G$203,3,1))</f>
      </c>
      <c r="F16" s="109">
        <f>IF(C16="","",VLOOKUP(C16,SZ!$C$4:$G$203,4,1))</f>
      </c>
      <c r="G16" s="137">
        <f>IF(C16="","",VLOOKUP(C16,SZ!$C$4:$G$203,5,1))</f>
      </c>
      <c r="H16" s="115"/>
    </row>
    <row r="17" spans="2:8" ht="18.75" customHeight="1">
      <c r="B17" s="112" t="s">
        <v>103</v>
      </c>
      <c r="C17" s="100"/>
      <c r="D17" s="107">
        <f>IF(C17="","",VLOOKUP(C17,SZ!$C$4:$G$203,2,1))</f>
      </c>
      <c r="E17" s="108">
        <f>IF(C17="","",VLOOKUP(C17,SZ!$C$4:$G$203,3,1))</f>
      </c>
      <c r="F17" s="109">
        <f>IF(C17="","",VLOOKUP(C17,SZ!$C$4:$G$203,4,1))</f>
      </c>
      <c r="G17" s="137">
        <f>IF(C17="","",VLOOKUP(C17,SZ!$C$4:$G$203,5,1))</f>
      </c>
      <c r="H17" s="115"/>
    </row>
    <row r="18" spans="2:8" ht="18.75" customHeight="1">
      <c r="B18" s="112" t="s">
        <v>106</v>
      </c>
      <c r="C18" s="100"/>
      <c r="D18" s="107">
        <f>IF(C18="","",VLOOKUP(C18,SZ!$C$4:$G$203,2,1))</f>
      </c>
      <c r="E18" s="108">
        <f>IF(C18="","",VLOOKUP(C18,SZ!$C$4:$G$203,3,1))</f>
      </c>
      <c r="F18" s="109">
        <f>IF(C18="","",VLOOKUP(C18,SZ!$C$4:$G$203,4,1))</f>
      </c>
      <c r="G18" s="137">
        <f>IF(C18="","",VLOOKUP(C18,SZ!$C$4:$G$203,5,1))</f>
      </c>
      <c r="H18" s="115"/>
    </row>
    <row r="19" spans="2:8" ht="18.75" customHeight="1">
      <c r="B19" s="112" t="s">
        <v>108</v>
      </c>
      <c r="C19" s="100"/>
      <c r="D19" s="107">
        <f>IF(C19="","",VLOOKUP(C19,SZ!$C$4:$G$203,2,1))</f>
      </c>
      <c r="E19" s="108">
        <f>IF(C19="","",VLOOKUP(C19,SZ!$C$4:$G$203,3,1))</f>
      </c>
      <c r="F19" s="109">
        <f>IF(C19="","",VLOOKUP(C19,SZ!$C$4:$G$203,4,1))</f>
      </c>
      <c r="G19" s="137">
        <f>IF(C19="","",VLOOKUP(C19,SZ!$C$4:$G$203,5,1))</f>
      </c>
      <c r="H19" s="115"/>
    </row>
    <row r="20" spans="2:8" ht="18.75" customHeight="1">
      <c r="B20" s="112" t="s">
        <v>111</v>
      </c>
      <c r="C20" s="100"/>
      <c r="D20" s="107">
        <f>IF(C20="","",VLOOKUP(C20,SZ!$C$4:$G$203,2,1))</f>
      </c>
      <c r="E20" s="108">
        <f>IF(C20="","",VLOOKUP(C20,SZ!$C$4:$G$203,3,1))</f>
      </c>
      <c r="F20" s="109">
        <f>IF(C20="","",VLOOKUP(C20,SZ!$C$4:$G$203,4,1))</f>
      </c>
      <c r="G20" s="137">
        <f>IF(C20="","",VLOOKUP(C20,SZ!$C$4:$G$203,5,1))</f>
      </c>
      <c r="H20" s="115"/>
    </row>
    <row r="21" spans="2:8" ht="18.75" customHeight="1">
      <c r="B21" s="112" t="s">
        <v>114</v>
      </c>
      <c r="C21" s="100"/>
      <c r="D21" s="107">
        <f>IF(C21="","",VLOOKUP(C21,SZ!$C$4:$G$203,2,1))</f>
      </c>
      <c r="E21" s="108">
        <f>IF(C21="","",VLOOKUP(C21,SZ!$C$4:$G$203,3,1))</f>
      </c>
      <c r="F21" s="109">
        <f>IF(C21="","",VLOOKUP(C21,SZ!$C$4:$G$203,4,1))</f>
      </c>
      <c r="G21" s="137">
        <f>IF(C21="","",VLOOKUP(C21,SZ!$C$4:$G$203,5,1))</f>
      </c>
      <c r="H21" s="115"/>
    </row>
    <row r="22" spans="2:8" ht="18.75" customHeight="1">
      <c r="B22" s="112" t="s">
        <v>117</v>
      </c>
      <c r="C22" s="100"/>
      <c r="D22" s="107">
        <f>IF(C22="","",VLOOKUP(C22,SZ!$C$4:$G$203,2,1))</f>
      </c>
      <c r="E22" s="108">
        <f>IF(C22="","",VLOOKUP(C22,SZ!$C$4:$G$203,3,1))</f>
      </c>
      <c r="F22" s="109">
        <f>IF(C22="","",VLOOKUP(C22,SZ!$C$4:$G$203,4,1))</f>
      </c>
      <c r="G22" s="137">
        <f>IF(C22="","",VLOOKUP(C22,SZ!$C$4:$G$203,5,1))</f>
      </c>
      <c r="H22" s="115"/>
    </row>
    <row r="23" spans="2:8" ht="18.75" customHeight="1">
      <c r="B23" s="112" t="s">
        <v>119</v>
      </c>
      <c r="C23" s="100"/>
      <c r="D23" s="107">
        <f>IF(C23="","",VLOOKUP(C23,SZ!$C$4:$G$203,2,1))</f>
      </c>
      <c r="E23" s="108">
        <f>IF(C23="","",VLOOKUP(C23,SZ!$C$4:$G$203,3,1))</f>
      </c>
      <c r="F23" s="109">
        <f>IF(C23="","",VLOOKUP(C23,SZ!$C$4:$G$203,4,1))</f>
      </c>
      <c r="G23" s="137">
        <f>IF(C23="","",VLOOKUP(C23,SZ!$C$4:$G$203,5,1))</f>
      </c>
      <c r="H23" s="115"/>
    </row>
    <row r="24" spans="2:8" ht="18.75" customHeight="1">
      <c r="B24" s="112" t="s">
        <v>122</v>
      </c>
      <c r="C24" s="100"/>
      <c r="D24" s="107">
        <f>IF(C24="","",VLOOKUP(C24,SZ!$C$4:$G$203,2,1))</f>
      </c>
      <c r="E24" s="108">
        <f>IF(C24="","",VLOOKUP(C24,SZ!$C$4:$G$203,3,1))</f>
      </c>
      <c r="F24" s="109">
        <f>IF(C24="","",VLOOKUP(C24,SZ!$C$4:$G$203,4,1))</f>
      </c>
      <c r="G24" s="137">
        <f>IF(C24="","",VLOOKUP(C24,SZ!$C$4:$G$203,5,1))</f>
      </c>
      <c r="H24" s="115"/>
    </row>
    <row r="25" spans="2:8" ht="18.75" customHeight="1">
      <c r="B25" s="112" t="s">
        <v>125</v>
      </c>
      <c r="C25" s="100"/>
      <c r="D25" s="107">
        <f>IF(C25="","",VLOOKUP(C25,SZ!$C$4:$G$203,2,1))</f>
      </c>
      <c r="E25" s="108">
        <f>IF(C25="","",VLOOKUP(C25,SZ!$C$4:$G$203,3,1))</f>
      </c>
      <c r="F25" s="109">
        <f>IF(C25="","",VLOOKUP(C25,SZ!$C$4:$G$203,4,1))</f>
      </c>
      <c r="G25" s="137">
        <f>IF(C25="","",VLOOKUP(C25,SZ!$C$4:$G$203,5,1))</f>
      </c>
      <c r="H25" s="115"/>
    </row>
    <row r="26" spans="2:8" ht="18.75" customHeight="1">
      <c r="B26" s="112" t="s">
        <v>128</v>
      </c>
      <c r="C26" s="100"/>
      <c r="D26" s="107">
        <f>IF(C26="","",VLOOKUP(C26,SZ!$C$4:$G$203,2,1))</f>
      </c>
      <c r="E26" s="108">
        <f>IF(C26="","",VLOOKUP(C26,SZ!$C$4:$G$203,3,1))</f>
      </c>
      <c r="F26" s="109">
        <f>IF(C26="","",VLOOKUP(C26,SZ!$C$4:$G$203,4,1))</f>
      </c>
      <c r="G26" s="137">
        <f>IF(C26="","",VLOOKUP(C26,SZ!$C$4:$G$203,5,1))</f>
      </c>
      <c r="H26" s="115"/>
    </row>
    <row r="27" spans="2:8" ht="18.75" customHeight="1">
      <c r="B27" s="112" t="s">
        <v>131</v>
      </c>
      <c r="C27" s="100"/>
      <c r="D27" s="107">
        <f>IF(C27="","",VLOOKUP(C27,SZ!$C$4:$G$203,2,1))</f>
      </c>
      <c r="E27" s="108">
        <f>IF(C27="","",VLOOKUP(C27,SZ!$C$4:$G$203,3,1))</f>
      </c>
      <c r="F27" s="109">
        <f>IF(C27="","",VLOOKUP(C27,SZ!$C$4:$G$203,4,1))</f>
      </c>
      <c r="G27" s="137">
        <f>IF(C27="","",VLOOKUP(C27,SZ!$C$4:$G$203,5,1))</f>
      </c>
      <c r="H27" s="115"/>
    </row>
    <row r="28" spans="2:8" ht="18.75" customHeight="1">
      <c r="B28" s="112" t="s">
        <v>133</v>
      </c>
      <c r="C28" s="100"/>
      <c r="D28" s="107">
        <f>IF(C28="","",VLOOKUP(C28,SZ!$C$4:$G$203,2,1))</f>
      </c>
      <c r="E28" s="108">
        <f>IF(C28="","",VLOOKUP(C28,SZ!$C$4:$G$203,3,1))</f>
      </c>
      <c r="F28" s="109">
        <f>IF(C28="","",VLOOKUP(C28,SZ!$C$4:$G$203,4,1))</f>
      </c>
      <c r="G28" s="137">
        <f>IF(C28="","",VLOOKUP(C28,SZ!$C$4:$G$203,5,1))</f>
      </c>
      <c r="H28" s="115"/>
    </row>
    <row r="29" spans="2:8" ht="18.75" customHeight="1">
      <c r="B29" s="112" t="s">
        <v>135</v>
      </c>
      <c r="C29" s="100"/>
      <c r="D29" s="107">
        <f>IF(C29="","",VLOOKUP(C29,SZ!$C$4:$G$203,2,1))</f>
      </c>
      <c r="E29" s="108">
        <f>IF(C29="","",VLOOKUP(C29,SZ!$C$4:$G$203,3,1))</f>
      </c>
      <c r="F29" s="109">
        <f>IF(C29="","",VLOOKUP(C29,SZ!$C$4:$G$203,4,1))</f>
      </c>
      <c r="G29" s="137">
        <f>IF(C29="","",VLOOKUP(C29,SZ!$C$4:$G$203,5,1))</f>
      </c>
      <c r="H29" s="115"/>
    </row>
    <row r="30" spans="2:8" ht="18.75" customHeight="1">
      <c r="B30" s="112" t="s">
        <v>138</v>
      </c>
      <c r="C30" s="100"/>
      <c r="D30" s="107">
        <f>IF(C30="","",VLOOKUP(C30,SZ!$C$4:$G$203,2,1))</f>
      </c>
      <c r="E30" s="108">
        <f>IF(C30="","",VLOOKUP(C30,SZ!$C$4:$G$203,3,1))</f>
      </c>
      <c r="F30" s="109">
        <f>IF(C30="","",VLOOKUP(C30,SZ!$C$4:$G$203,4,1))</f>
      </c>
      <c r="G30" s="137">
        <f>IF(C30="","",VLOOKUP(C30,SZ!$C$4:$G$203,5,1))</f>
      </c>
      <c r="H30" s="115"/>
    </row>
    <row r="31" spans="2:8" ht="18.75" customHeight="1">
      <c r="B31" s="112" t="s">
        <v>141</v>
      </c>
      <c r="C31" s="100"/>
      <c r="D31" s="107">
        <f>IF(C31="","",VLOOKUP(C31,SZ!$C$4:$G$203,2,1))</f>
      </c>
      <c r="E31" s="108">
        <f>IF(C31="","",VLOOKUP(C31,SZ!$C$4:$G$203,3,1))</f>
      </c>
      <c r="F31" s="109">
        <f>IF(C31="","",VLOOKUP(C31,SZ!$C$4:$G$203,4,1))</f>
      </c>
      <c r="G31" s="137">
        <f>IF(C31="","",VLOOKUP(C31,SZ!$C$4:$G$203,5,1))</f>
      </c>
      <c r="H31" s="115"/>
    </row>
    <row r="32" spans="2:8" ht="18.75" customHeight="1">
      <c r="B32" s="112" t="s">
        <v>143</v>
      </c>
      <c r="C32" s="100"/>
      <c r="D32" s="107">
        <f>IF(C32="","",VLOOKUP(C32,SZ!$C$4:$G$203,2,1))</f>
      </c>
      <c r="E32" s="108">
        <f>IF(C32="","",VLOOKUP(C32,SZ!$C$4:$G$203,3,1))</f>
      </c>
      <c r="F32" s="109">
        <f>IF(C32="","",VLOOKUP(C32,SZ!$C$4:$G$203,4,1))</f>
      </c>
      <c r="G32" s="137">
        <f>IF(C32="","",VLOOKUP(C32,SZ!$C$4:$G$203,5,1))</f>
      </c>
      <c r="H32" s="115"/>
    </row>
    <row r="33" spans="2:8" ht="18.75" customHeight="1">
      <c r="B33" s="112" t="s">
        <v>145</v>
      </c>
      <c r="C33" s="100"/>
      <c r="D33" s="107">
        <f>IF(C33="","",VLOOKUP(C33,SZ!$C$4:$G$203,2,1))</f>
      </c>
      <c r="E33" s="108">
        <f>IF(C33="","",VLOOKUP(C33,SZ!$C$4:$G$203,3,1))</f>
      </c>
      <c r="F33" s="109">
        <f>IF(C33="","",VLOOKUP(C33,SZ!$C$4:$G$203,4,1))</f>
      </c>
      <c r="G33" s="137">
        <f>IF(C33="","",VLOOKUP(C33,SZ!$C$4:$G$203,5,1))</f>
      </c>
      <c r="H33" s="115"/>
    </row>
    <row r="34" spans="2:8" ht="18.75" customHeight="1">
      <c r="B34" s="120" t="s">
        <v>147</v>
      </c>
      <c r="C34" s="121"/>
      <c r="D34" s="122">
        <f>IF(C34="","",VLOOKUP(C34,SZ!$C$4:$G$203,2,1))</f>
      </c>
      <c r="E34" s="123">
        <f>IF(C34="","",VLOOKUP(C34,SZ!$C$4:$G$203,3,1))</f>
      </c>
      <c r="F34" s="124">
        <f>IF(C34="","",VLOOKUP(C34,SZ!$C$4:$G$203,4,1))</f>
      </c>
      <c r="G34" s="137">
        <f>IF(C34="","",VLOOKUP(C34,SZ!$C$4:$G$203,5,1))</f>
      </c>
      <c r="H34" s="125"/>
    </row>
    <row r="35" spans="2:8" ht="8.25" customHeight="1">
      <c r="B35" s="83"/>
      <c r="C35" s="83"/>
      <c r="D35" s="83"/>
      <c r="E35" s="83"/>
      <c r="F35" s="83"/>
      <c r="G35" s="83"/>
      <c r="H35" s="83"/>
    </row>
    <row r="36" spans="2:7" ht="12.75">
      <c r="B36" s="126" t="s">
        <v>808</v>
      </c>
      <c r="G36" s="126" t="s">
        <v>809</v>
      </c>
    </row>
    <row r="37" ht="6.75" customHeight="1"/>
    <row r="38" spans="2:7" ht="12.75">
      <c r="B38" s="127">
        <f ca="1">TODAY()</f>
        <v>42065</v>
      </c>
      <c r="C38" s="128"/>
      <c r="D38" s="129" t="s">
        <v>810</v>
      </c>
      <c r="G38" s="130" t="s">
        <v>811</v>
      </c>
    </row>
    <row r="39" spans="4:10" ht="12.75">
      <c r="D39" s="131" t="s">
        <v>812</v>
      </c>
      <c r="E39" s="132"/>
      <c r="F39" s="126"/>
      <c r="G39" s="130" t="s">
        <v>813</v>
      </c>
      <c r="H39" s="126"/>
      <c r="J39" s="133"/>
    </row>
    <row r="40" spans="4:10" ht="12.75">
      <c r="D40" s="131" t="s">
        <v>814</v>
      </c>
      <c r="E40" s="2"/>
      <c r="G40" s="130" t="s">
        <v>815</v>
      </c>
      <c r="J40" s="133"/>
    </row>
  </sheetData>
  <sheetProtection selectLockedCells="1" selectUnlockedCells="1"/>
  <printOptions/>
  <pageMargins left="0.19652777777777777" right="0.19652777777777777" top="0.39375" bottom="0.39375" header="0.5118055555555555" footer="0.5118055555555555"/>
  <pageSetup horizontalDpi="300" verticalDpi="300" orientation="portrait" paperSize="9"/>
  <drawing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J71"/>
  <sheetViews>
    <sheetView tabSelected="1" workbookViewId="0" topLeftCell="A1">
      <selection activeCell="C4" sqref="C4"/>
    </sheetView>
  </sheetViews>
  <sheetFormatPr defaultColWidth="9.140625" defaultRowHeight="12.75"/>
  <cols>
    <col min="1" max="1" width="1.8515625" style="1" customWidth="1"/>
    <col min="2" max="3" width="7.140625" style="1" customWidth="1"/>
    <col min="4" max="4" width="24.28125" style="1" customWidth="1"/>
    <col min="5" max="5" width="6.421875" style="1" customWidth="1"/>
    <col min="6" max="6" width="5.7109375" style="1" customWidth="1"/>
    <col min="7" max="7" width="31.421875" style="1" customWidth="1"/>
    <col min="8" max="8" width="14.28125" style="1" customWidth="1"/>
    <col min="9" max="9" width="1.8515625" style="1" customWidth="1"/>
    <col min="10" max="27" width="3.140625" style="1" customWidth="1"/>
    <col min="28" max="16384" width="8.7109375" style="1" customWidth="1"/>
  </cols>
  <sheetData>
    <row r="1" ht="52.5" customHeight="1"/>
    <row r="2" ht="26.25" customHeight="1">
      <c r="B2" s="96" t="str">
        <f>CONCATENATE("ÚPICKÁ DESÍTKA - ",'Kateg.'!E3)</f>
        <v>ÚPICKÁ DESÍTKA - 2015</v>
      </c>
    </row>
    <row r="3" spans="2:8" ht="22.5" customHeight="1">
      <c r="B3" s="97" t="str">
        <f>IF(H3="","",VLOOKUP(H3,'Kateg.'!$B$6:$H$26,7,0))</f>
        <v>Muži do 39 let  (1976 - 1995)</v>
      </c>
      <c r="C3" s="50"/>
      <c r="D3" s="52"/>
      <c r="E3" s="52"/>
      <c r="F3" s="52"/>
      <c r="G3" s="52"/>
      <c r="H3" s="98" t="s">
        <v>37</v>
      </c>
    </row>
    <row r="4" spans="2:8" ht="21" customHeight="1">
      <c r="B4" s="53" t="s">
        <v>803</v>
      </c>
      <c r="C4" s="53" t="s">
        <v>67</v>
      </c>
      <c r="D4" s="53" t="s">
        <v>68</v>
      </c>
      <c r="E4" s="86" t="s">
        <v>69</v>
      </c>
      <c r="F4" s="86" t="s">
        <v>70</v>
      </c>
      <c r="G4" s="53" t="s">
        <v>71</v>
      </c>
      <c r="H4" s="53" t="s">
        <v>804</v>
      </c>
    </row>
    <row r="5" spans="2:8" ht="18.75" customHeight="1">
      <c r="B5" s="99" t="s">
        <v>72</v>
      </c>
      <c r="C5" s="100">
        <v>295</v>
      </c>
      <c r="D5" s="139" t="str">
        <f>IF(C5="","",VLOOKUP(C5,SM!$C$4:$G$253,2,1))</f>
        <v>Uvizl Marek</v>
      </c>
      <c r="E5" s="140">
        <f>IF(C5="","",VLOOKUP(C5,SM!$C$4:$G$253,3,1))</f>
        <v>1992</v>
      </c>
      <c r="F5" s="102" t="str">
        <f>IF(C5="","",VLOOKUP(C5,SM!$C$4:$G$253,4,1))</f>
        <v>M8</v>
      </c>
      <c r="G5" s="141" t="str">
        <f>IF(C5="","",VLOOKUP(C5,SM!$C$4:$G$253,5,1))</f>
        <v>SK Studenec</v>
      </c>
      <c r="H5" s="104" t="s">
        <v>868</v>
      </c>
    </row>
    <row r="6" spans="2:8" ht="18.75" customHeight="1">
      <c r="B6" s="105" t="s">
        <v>75</v>
      </c>
      <c r="C6" s="106">
        <v>402</v>
      </c>
      <c r="D6" s="107" t="str">
        <f>IF(C6="","",VLOOKUP(C6,SM!$C$4:$G$253,2,1))</f>
        <v>Čivrný Jiří</v>
      </c>
      <c r="E6" s="108">
        <f>IF(C6="","",VLOOKUP(C6,SM!$C$4:$G$253,3,1))</f>
        <v>1980</v>
      </c>
      <c r="F6" s="109" t="str">
        <f>IF(C6="","",VLOOKUP(C6,SM!$C$4:$G$253,4,1))</f>
        <v>M8</v>
      </c>
      <c r="G6" s="110" t="str">
        <f>IF(C6="","",VLOOKUP(C6,SM!$C$4:$G$253,5,1))</f>
        <v>ELEVENRUN TEAM</v>
      </c>
      <c r="H6" s="113" t="s">
        <v>869</v>
      </c>
    </row>
    <row r="7" spans="2:8" ht="18.75" customHeight="1">
      <c r="B7" s="112" t="s">
        <v>77</v>
      </c>
      <c r="C7" s="106">
        <v>296</v>
      </c>
      <c r="D7" s="107" t="str">
        <f>IF(C7="","",VLOOKUP(C7,SM!$C$4:$G$253,2,1))</f>
        <v>Majoroš Michal</v>
      </c>
      <c r="E7" s="108">
        <f>IF(C7="","",VLOOKUP(C7,SM!$C$4:$G$253,3,1))</f>
        <v>1986</v>
      </c>
      <c r="F7" s="109" t="str">
        <f>IF(C7="","",VLOOKUP(C7,SM!$C$4:$G$253,4,1))</f>
        <v>M8</v>
      </c>
      <c r="G7" s="110" t="str">
        <f>IF(C7="","",VLOOKUP(C7,SM!$C$4:$G$253,5,1))</f>
        <v>Police n. Metují</v>
      </c>
      <c r="H7" s="115" t="s">
        <v>870</v>
      </c>
    </row>
    <row r="8" spans="2:8" ht="18.75" customHeight="1">
      <c r="B8" s="112" t="s">
        <v>79</v>
      </c>
      <c r="C8" s="106">
        <v>289</v>
      </c>
      <c r="D8" s="107" t="str">
        <f>IF(C8="","",VLOOKUP(C8,SM!$C$4:$G$253,2,1))</f>
        <v>Zajac Leszek Jan</v>
      </c>
      <c r="E8" s="108">
        <f>IF(C8="","",VLOOKUP(C8,SM!$C$4:$G$253,3,1))</f>
        <v>1983</v>
      </c>
      <c r="F8" s="109" t="str">
        <f>IF(C8="","",VLOOKUP(C8,SM!$C$4:$G$253,4,1))</f>
        <v>M8</v>
      </c>
      <c r="G8" s="114" t="str">
        <f>IF(C8="","",VLOOKUP(C8,SM!$C$4:$G$253,5,1))</f>
        <v>Polsko</v>
      </c>
      <c r="H8" s="115" t="s">
        <v>871</v>
      </c>
    </row>
    <row r="9" spans="2:8" ht="18.75" customHeight="1">
      <c r="B9" s="112" t="s">
        <v>81</v>
      </c>
      <c r="C9" s="106">
        <v>173</v>
      </c>
      <c r="D9" s="107" t="str">
        <f>IF(C9="","",VLOOKUP(C9,SM!$C$4:$G$253,2,1))</f>
        <v>Hurdálek Robert</v>
      </c>
      <c r="E9" s="108">
        <f>IF(C9="","",VLOOKUP(C9,SM!$C$4:$G$253,3,1))</f>
        <v>1978</v>
      </c>
      <c r="F9" s="109" t="str">
        <f>IF(C9="","",VLOOKUP(C9,SM!$C$4:$G$253,4,1))</f>
        <v>M8</v>
      </c>
      <c r="G9" s="114" t="str">
        <f>IF(C9="","",VLOOKUP(C9,SM!$C$4:$G$253,5,1))</f>
        <v>LOKO Trutnov</v>
      </c>
      <c r="H9" s="115" t="s">
        <v>872</v>
      </c>
    </row>
    <row r="10" spans="2:8" ht="18.75" customHeight="1">
      <c r="B10" s="112" t="s">
        <v>84</v>
      </c>
      <c r="C10" s="106">
        <v>303</v>
      </c>
      <c r="D10" s="107" t="str">
        <f>IF(C10="","",VLOOKUP(C10,SM!$C$4:$G$253,2,1))</f>
        <v>Heller Tomáš</v>
      </c>
      <c r="E10" s="108">
        <f>IF(C10="","",VLOOKUP(C10,SM!$C$4:$G$253,3,1))</f>
        <v>1981</v>
      </c>
      <c r="F10" s="109" t="str">
        <f>IF(C10="","",VLOOKUP(C10,SM!$C$4:$G$253,4,1))</f>
        <v>M8</v>
      </c>
      <c r="G10" s="114" t="str">
        <f>IF(C10="","",VLOOKUP(C10,SM!$C$4:$G$253,5,1))</f>
        <v>Hradec Králové</v>
      </c>
      <c r="H10" s="115" t="s">
        <v>873</v>
      </c>
    </row>
    <row r="11" spans="2:8" ht="18.75" customHeight="1">
      <c r="B11" s="112" t="s">
        <v>87</v>
      </c>
      <c r="C11" s="106">
        <v>284</v>
      </c>
      <c r="D11" s="107" t="str">
        <f>IF(C11="","",VLOOKUP(C11,SM!$C$4:$G$253,2,1))</f>
        <v>Kašše Tomáš</v>
      </c>
      <c r="E11" s="108">
        <f>IF(C11="","",VLOOKUP(C11,SM!$C$4:$G$253,3,1))</f>
        <v>1985</v>
      </c>
      <c r="F11" s="109" t="str">
        <f>IF(C11="","",VLOOKUP(C11,SM!$C$4:$G$253,4,1))</f>
        <v>M8</v>
      </c>
      <c r="G11" s="114" t="str">
        <f>IF(C11="","",VLOOKUP(C11,SM!$C$4:$G$253,5,1))</f>
        <v>TENNECO Hodkovice</v>
      </c>
      <c r="H11" s="115" t="s">
        <v>874</v>
      </c>
    </row>
    <row r="12" spans="2:8" ht="18.75" customHeight="1">
      <c r="B12" s="112" t="s">
        <v>90</v>
      </c>
      <c r="C12" s="106">
        <v>343</v>
      </c>
      <c r="D12" s="107" t="str">
        <f>IF(C12="","",VLOOKUP(C12,SM!$C$4:$G$253,2,1))</f>
        <v>Burdych Tomáš</v>
      </c>
      <c r="E12" s="108">
        <f>IF(C12="","",VLOOKUP(C12,SM!$C$4:$G$253,3,1))</f>
        <v>1982</v>
      </c>
      <c r="F12" s="109" t="str">
        <f>IF(C12="","",VLOOKUP(C12,SM!$C$4:$G$253,4,1))</f>
        <v>M8</v>
      </c>
      <c r="G12" s="114" t="str">
        <f>IF(C12="","",VLOOKUP(C12,SM!$C$4:$G$253,5,1))</f>
        <v>H.Radechová</v>
      </c>
      <c r="H12" s="115" t="s">
        <v>875</v>
      </c>
    </row>
    <row r="13" spans="2:8" ht="18.75" customHeight="1">
      <c r="B13" s="112" t="s">
        <v>93</v>
      </c>
      <c r="C13" s="106">
        <v>230</v>
      </c>
      <c r="D13" s="107" t="str">
        <f>IF(C13="","",VLOOKUP(C13,SM!$C$4:$G$253,2,1))</f>
        <v>Kosucinski Slavomir</v>
      </c>
      <c r="E13" s="108">
        <f>IF(C13="","",VLOOKUP(C13,SM!$C$4:$G$253,3,1))</f>
        <v>1981</v>
      </c>
      <c r="F13" s="109" t="str">
        <f>IF(C13="","",VLOOKUP(C13,SM!$C$4:$G$253,4,1))</f>
        <v>M8</v>
      </c>
      <c r="G13" s="114" t="str">
        <f>IF(C13="","",VLOOKUP(C13,SM!$C$4:$G$253,5,1))</f>
        <v>Mountain Top</v>
      </c>
      <c r="H13" s="115" t="s">
        <v>876</v>
      </c>
    </row>
    <row r="14" spans="2:8" ht="18.75" customHeight="1">
      <c r="B14" s="112" t="s">
        <v>95</v>
      </c>
      <c r="C14" s="106">
        <v>270</v>
      </c>
      <c r="D14" s="107" t="str">
        <f>IF(C14="","",VLOOKUP(C14,SM!$C$4:$G$253,2,1))</f>
        <v>Šimák Jan</v>
      </c>
      <c r="E14" s="108">
        <f>IF(C14="","",VLOOKUP(C14,SM!$C$4:$G$253,3,1))</f>
        <v>1983</v>
      </c>
      <c r="F14" s="109" t="str">
        <f>IF(C14="","",VLOOKUP(C14,SM!$C$4:$G$253,4,1))</f>
        <v>M8</v>
      </c>
      <c r="G14" s="114" t="str">
        <f>IF(C14="","",VLOOKUP(C14,SM!$C$4:$G$253,5,1))</f>
        <v>Hradec Králové</v>
      </c>
      <c r="H14" s="115" t="s">
        <v>877</v>
      </c>
    </row>
    <row r="15" spans="2:8" ht="18.75" customHeight="1">
      <c r="B15" s="112" t="s">
        <v>98</v>
      </c>
      <c r="C15" s="106">
        <v>407</v>
      </c>
      <c r="D15" s="107" t="str">
        <f>IF(C15="","",VLOOKUP(C15,SM!$C$4:$G$253,2,1))</f>
        <v>Borůvka Jakub</v>
      </c>
      <c r="E15" s="108">
        <f>IF(C15="","",VLOOKUP(C15,SM!$C$4:$G$253,3,1))</f>
        <v>1990</v>
      </c>
      <c r="F15" s="109" t="str">
        <f>IF(C15="","",VLOOKUP(C15,SM!$C$4:$G$253,4,1))</f>
        <v>M8</v>
      </c>
      <c r="G15" s="114" t="str">
        <f>IF(C15="","",VLOOKUP(C15,SM!$C$4:$G$253,5,1))</f>
        <v>Jaroměř</v>
      </c>
      <c r="H15" s="115" t="s">
        <v>878</v>
      </c>
    </row>
    <row r="16" spans="2:8" ht="18.75" customHeight="1">
      <c r="B16" s="112" t="s">
        <v>101</v>
      </c>
      <c r="C16" s="106">
        <v>416</v>
      </c>
      <c r="D16" s="107" t="str">
        <f>IF(C16="","",VLOOKUP(C16,SM!$C$4:$G$253,2,1))</f>
        <v>Friede Jan</v>
      </c>
      <c r="E16" s="108">
        <f>IF(C16="","",VLOOKUP(C16,SM!$C$4:$G$253,3,1))</f>
        <v>1977</v>
      </c>
      <c r="F16" s="109" t="str">
        <f>IF(C16="","",VLOOKUP(C16,SM!$C$4:$G$253,4,1))</f>
        <v>M8</v>
      </c>
      <c r="G16" s="114" t="str">
        <f>IF(C16="","",VLOOKUP(C16,SM!$C$4:$G$253,5,1))</f>
        <v>Térová Bezděkov</v>
      </c>
      <c r="H16" s="115" t="s">
        <v>879</v>
      </c>
    </row>
    <row r="17" spans="2:8" ht="18.75" customHeight="1">
      <c r="B17" s="112" t="s">
        <v>103</v>
      </c>
      <c r="C17" s="119">
        <v>17</v>
      </c>
      <c r="D17" s="107" t="str">
        <f>IF(C17="","",VLOOKUP(C17,SM!$C$4:$G$253,2,1))</f>
        <v>Červený Jakub</v>
      </c>
      <c r="E17" s="108">
        <f>IF(C17="","",VLOOKUP(C17,SM!$C$4:$G$253,3,1))</f>
        <v>1995</v>
      </c>
      <c r="F17" s="109" t="str">
        <f>IF(C17="","",VLOOKUP(C17,SM!$C$4:$G$253,4,1))</f>
        <v>M8</v>
      </c>
      <c r="G17" s="114" t="str">
        <f>IF(C17="","",VLOOKUP(C17,SM!$C$4:$G$253,5,1))</f>
        <v>LOKO Trutnov</v>
      </c>
      <c r="H17" s="115" t="s">
        <v>880</v>
      </c>
    </row>
    <row r="18" spans="2:8" ht="18.75" customHeight="1">
      <c r="B18" s="112" t="s">
        <v>106</v>
      </c>
      <c r="C18" s="106">
        <v>12</v>
      </c>
      <c r="D18" s="116" t="str">
        <f>IF(C18="","",VLOOKUP(C18,SM!$C$4:$G$253,2,1))</f>
        <v>Kubeček Ladislav</v>
      </c>
      <c r="E18" s="117">
        <f>IF(C18="","",VLOOKUP(C18,SM!$C$4:$G$253,3,1))</f>
        <v>1991</v>
      </c>
      <c r="F18" s="109" t="str">
        <f>IF(C18="","",VLOOKUP(C18,SM!$C$4:$G$253,4,1))</f>
        <v>M8</v>
      </c>
      <c r="G18" s="118" t="str">
        <f>IF(C18="","",VLOOKUP(C18,SM!$C$4:$G$253,5,1))</f>
        <v>TJ Maratonstav Úpice</v>
      </c>
      <c r="H18" s="111" t="s">
        <v>881</v>
      </c>
    </row>
    <row r="19" spans="2:8" ht="18.75" customHeight="1">
      <c r="B19" s="112" t="s">
        <v>108</v>
      </c>
      <c r="C19" s="106">
        <v>217</v>
      </c>
      <c r="D19" s="107" t="str">
        <f>IF(C19="","",VLOOKUP(C19,SM!$C$4:$G$253,2,1))</f>
        <v>Simon Martin</v>
      </c>
      <c r="E19" s="108">
        <f>IF(C19="","",VLOOKUP(C19,SM!$C$4:$G$253,3,1))</f>
        <v>1980</v>
      </c>
      <c r="F19" s="109" t="str">
        <f>IF(C19="","",VLOOKUP(C19,SM!$C$4:$G$253,4,1))</f>
        <v>M8</v>
      </c>
      <c r="G19" s="114" t="str">
        <f>IF(C19="","",VLOOKUP(C19,SM!$C$4:$G$253,5,1))</f>
        <v>Jaroměř</v>
      </c>
      <c r="H19" s="113" t="s">
        <v>882</v>
      </c>
    </row>
    <row r="20" spans="2:8" ht="18.75" customHeight="1">
      <c r="B20" s="112" t="s">
        <v>111</v>
      </c>
      <c r="C20" s="106">
        <v>400</v>
      </c>
      <c r="D20" s="107" t="str">
        <f>IF(C20="","",VLOOKUP(C20,SM!$C$4:$G$253,2,1))</f>
        <v>Palguta Roman</v>
      </c>
      <c r="E20" s="108">
        <f>IF(C20="","",VLOOKUP(C20,SM!$C$4:$G$253,3,1))</f>
        <v>1977</v>
      </c>
      <c r="F20" s="109" t="str">
        <f>IF(C20="","",VLOOKUP(C20,SM!$C$4:$G$253,4,1))</f>
        <v>M8</v>
      </c>
      <c r="G20" s="114" t="str">
        <f>IF(C20="","",VLOOKUP(C20,SM!$C$4:$G$253,5,1))</f>
        <v>STALAKOEVOSS R.n.K.</v>
      </c>
      <c r="H20" s="115" t="s">
        <v>883</v>
      </c>
    </row>
    <row r="21" spans="2:8" ht="18.75" customHeight="1">
      <c r="B21" s="112" t="s">
        <v>114</v>
      </c>
      <c r="C21" s="106">
        <v>408</v>
      </c>
      <c r="D21" s="107" t="str">
        <f>IF(C21="","",VLOOKUP(C21,SM!$C$4:$G$253,2,1))</f>
        <v>Žabenský Miroslav</v>
      </c>
      <c r="E21" s="108">
        <f>IF(C21="","",VLOOKUP(C21,SM!$C$4:$G$253,3,1))</f>
        <v>1978</v>
      </c>
      <c r="F21" s="109" t="str">
        <f>IF(C21="","",VLOOKUP(C21,SM!$C$4:$G$253,4,1))</f>
        <v>M8</v>
      </c>
      <c r="G21" s="114" t="str">
        <f>IF(C21="","",VLOOKUP(C21,SM!$C$4:$G$253,5,1))</f>
        <v>AC Mariánské Lázně</v>
      </c>
      <c r="H21" s="115" t="s">
        <v>884</v>
      </c>
    </row>
    <row r="22" spans="2:8" ht="18.75" customHeight="1">
      <c r="B22" s="112" t="s">
        <v>117</v>
      </c>
      <c r="C22" s="106">
        <v>406</v>
      </c>
      <c r="D22" s="107" t="str">
        <f>IF(C22="","",VLOOKUP(C22,SM!$C$4:$G$253,2,1))</f>
        <v>Krejčí Viktor</v>
      </c>
      <c r="E22" s="108">
        <f>IF(C22="","",VLOOKUP(C22,SM!$C$4:$G$253,3,1))</f>
        <v>1976</v>
      </c>
      <c r="F22" s="109" t="str">
        <f>IF(C22="","",VLOOKUP(C22,SM!$C$4:$G$253,4,1))</f>
        <v>M8</v>
      </c>
      <c r="G22" s="114" t="str">
        <f>IF(C22="","",VLOOKUP(C22,SM!$C$4:$G$253,5,1))</f>
        <v>MARABU TEAM</v>
      </c>
      <c r="H22" s="115" t="s">
        <v>885</v>
      </c>
    </row>
    <row r="23" spans="2:8" ht="18.75" customHeight="1">
      <c r="B23" s="112" t="s">
        <v>119</v>
      </c>
      <c r="C23" s="106">
        <v>231</v>
      </c>
      <c r="D23" s="107" t="str">
        <f>IF(C23="","",VLOOKUP(C23,SM!$C$4:$G$253,2,1))</f>
        <v>Červený Petr</v>
      </c>
      <c r="E23" s="108">
        <f>IF(C23="","",VLOOKUP(C23,SM!$C$4:$G$253,3,1))</f>
        <v>1979</v>
      </c>
      <c r="F23" s="109" t="str">
        <f>IF(C23="","",VLOOKUP(C23,SM!$C$4:$G$253,4,1))</f>
        <v>M8</v>
      </c>
      <c r="G23" s="114" t="str">
        <f>IF(C23="","",VLOOKUP(C23,SM!$C$4:$G$253,5,1))</f>
        <v>CYKLOTONY</v>
      </c>
      <c r="H23" s="115" t="s">
        <v>886</v>
      </c>
    </row>
    <row r="24" spans="2:8" ht="18.75" customHeight="1">
      <c r="B24" s="112" t="s">
        <v>122</v>
      </c>
      <c r="C24" s="106">
        <v>136</v>
      </c>
      <c r="D24" s="107" t="str">
        <f>IF(C24="","",VLOOKUP(C24,SM!$C$4:$G$253,2,1))</f>
        <v>Fiala Milan</v>
      </c>
      <c r="E24" s="108">
        <f>IF(C24="","",VLOOKUP(C24,SM!$C$4:$G$253,3,1))</f>
        <v>1976</v>
      </c>
      <c r="F24" s="109" t="str">
        <f>IF(C24="","",VLOOKUP(C24,SM!$C$4:$G$253,4,1))</f>
        <v>M8</v>
      </c>
      <c r="G24" s="114" t="str">
        <f>IF(C24="","",VLOOKUP(C24,SM!$C$4:$G$253,5,1))</f>
        <v>TJ Maratonstav Úpice</v>
      </c>
      <c r="H24" s="115" t="s">
        <v>887</v>
      </c>
    </row>
    <row r="25" spans="2:8" ht="18.75" customHeight="1">
      <c r="B25" s="112" t="s">
        <v>125</v>
      </c>
      <c r="C25" s="106">
        <v>273</v>
      </c>
      <c r="D25" s="107" t="str">
        <f>IF(C25="","",VLOOKUP(C25,SM!$C$4:$G$253,2,1))</f>
        <v>Hoder Jan</v>
      </c>
      <c r="E25" s="108">
        <f>IF(C25="","",VLOOKUP(C25,SM!$C$4:$G$253,3,1))</f>
        <v>1984</v>
      </c>
      <c r="F25" s="109" t="str">
        <f>IF(C25="","",VLOOKUP(C25,SM!$C$4:$G$253,4,1))</f>
        <v>M8</v>
      </c>
      <c r="G25" s="114" t="str">
        <f>IF(C25="","",VLOOKUP(C25,SM!$C$4:$G$253,5,1))</f>
        <v>TC Dobruška</v>
      </c>
      <c r="H25" s="115" t="s">
        <v>888</v>
      </c>
    </row>
    <row r="26" spans="2:8" ht="18.75" customHeight="1">
      <c r="B26" s="112" t="s">
        <v>128</v>
      </c>
      <c r="C26" s="106">
        <v>277</v>
      </c>
      <c r="D26" s="107" t="str">
        <f>IF(C26="","",VLOOKUP(C26,SM!$C$4:$G$253,2,1))</f>
        <v>Moravec Pavel</v>
      </c>
      <c r="E26" s="108">
        <f>IF(C26="","",VLOOKUP(C26,SM!$C$4:$G$253,3,1))</f>
        <v>1980</v>
      </c>
      <c r="F26" s="109" t="str">
        <f>IF(C26="","",VLOOKUP(C26,SM!$C$4:$G$253,4,1))</f>
        <v>M8</v>
      </c>
      <c r="G26" s="114" t="str">
        <f>IF(C26="","",VLOOKUP(C26,SM!$C$4:$G$253,5,1))</f>
        <v>TC Dobruška</v>
      </c>
      <c r="H26" s="115" t="s">
        <v>889</v>
      </c>
    </row>
    <row r="27" spans="2:8" ht="18.75" customHeight="1">
      <c r="B27" s="112" t="s">
        <v>131</v>
      </c>
      <c r="C27" s="106">
        <v>274</v>
      </c>
      <c r="D27" s="107" t="str">
        <f>IF(C27="","",VLOOKUP(C27,SM!$C$4:$G$253,2,1))</f>
        <v>Říčař František</v>
      </c>
      <c r="E27" s="108">
        <f>IF(C27="","",VLOOKUP(C27,SM!$C$4:$G$253,3,1))</f>
        <v>1987</v>
      </c>
      <c r="F27" s="109" t="str">
        <f>IF(C27="","",VLOOKUP(C27,SM!$C$4:$G$253,4,1))</f>
        <v>M8</v>
      </c>
      <c r="G27" s="114" t="str">
        <f>IF(C27="","",VLOOKUP(C27,SM!$C$4:$G$253,5,1))</f>
        <v>TC Dobruška</v>
      </c>
      <c r="H27" s="115" t="s">
        <v>890</v>
      </c>
    </row>
    <row r="28" spans="2:8" ht="18.75" customHeight="1">
      <c r="B28" s="112" t="s">
        <v>133</v>
      </c>
      <c r="C28" s="106">
        <v>165</v>
      </c>
      <c r="D28" s="107" t="str">
        <f>IF(C28="","",VLOOKUP(C28,SM!$C$4:$G$253,2,1))</f>
        <v>Celba Petr</v>
      </c>
      <c r="E28" s="108">
        <f>IF(C28="","",VLOOKUP(C28,SM!$C$4:$G$253,3,1))</f>
        <v>1986</v>
      </c>
      <c r="F28" s="109" t="str">
        <f>IF(C28="","",VLOOKUP(C28,SM!$C$4:$G$253,4,1))</f>
        <v>M8</v>
      </c>
      <c r="G28" s="114" t="str">
        <f>IF(C28="","",VLOOKUP(C28,SM!$C$4:$G$253,5,1))</f>
        <v>LOKO Trutnov</v>
      </c>
      <c r="H28" s="115" t="s">
        <v>891</v>
      </c>
    </row>
    <row r="29" spans="2:8" ht="18.75" customHeight="1">
      <c r="B29" s="112" t="s">
        <v>135</v>
      </c>
      <c r="C29" s="106">
        <v>315</v>
      </c>
      <c r="D29" s="107" t="str">
        <f>IF(C29="","",VLOOKUP(C29,SM!$C$4:$G$253,2,1))</f>
        <v>Matuška Martin</v>
      </c>
      <c r="E29" s="108">
        <f>IF(C29="","",VLOOKUP(C29,SM!$C$4:$G$253,3,1))</f>
        <v>1980</v>
      </c>
      <c r="F29" s="109" t="str">
        <f>IF(C29="","",VLOOKUP(C29,SM!$C$4:$G$253,4,1))</f>
        <v>M8</v>
      </c>
      <c r="G29" s="114" t="str">
        <f>IF(C29="","",VLOOKUP(C29,SM!$C$4:$G$253,5,1))</f>
        <v>Ohnišov</v>
      </c>
      <c r="H29" s="115" t="s">
        <v>892</v>
      </c>
    </row>
    <row r="30" spans="2:8" ht="18.75" customHeight="1">
      <c r="B30" s="112" t="s">
        <v>138</v>
      </c>
      <c r="C30" s="106">
        <v>140</v>
      </c>
      <c r="D30" s="107" t="str">
        <f>IF(C30="","",VLOOKUP(C30,SM!$C$4:$G$253,2,1))</f>
        <v>Kubasa Jiří</v>
      </c>
      <c r="E30" s="108">
        <f>IF(C30="","",VLOOKUP(C30,SM!$C$4:$G$253,3,1))</f>
        <v>1977</v>
      </c>
      <c r="F30" s="109" t="str">
        <f>IF(C30="","",VLOOKUP(C30,SM!$C$4:$G$253,4,1))</f>
        <v>M8</v>
      </c>
      <c r="G30" s="114" t="str">
        <f>IF(C30="","",VLOOKUP(C30,SM!$C$4:$G$253,5,1))</f>
        <v>Libňatov</v>
      </c>
      <c r="H30" s="115" t="s">
        <v>893</v>
      </c>
    </row>
    <row r="31" spans="2:8" ht="18.75" customHeight="1">
      <c r="B31" s="112" t="s">
        <v>141</v>
      </c>
      <c r="C31" s="100"/>
      <c r="D31" s="107">
        <f>IF(C31="","",VLOOKUP(C31,SM!$C$4:$G$253,2,1))</f>
      </c>
      <c r="E31" s="108">
        <f>IF(C31="","",VLOOKUP(C31,SM!$C$4:$G$253,3,1))</f>
      </c>
      <c r="F31" s="109">
        <f>IF(C31="","",VLOOKUP(C31,SM!$C$4:$G$253,4,1))</f>
      </c>
      <c r="G31" s="114">
        <f>IF(C31="","",VLOOKUP(C31,SM!$C$4:$G$253,5,1))</f>
      </c>
      <c r="H31" s="115"/>
    </row>
    <row r="32" spans="2:8" ht="18.75" customHeight="1">
      <c r="B32" s="112" t="s">
        <v>143</v>
      </c>
      <c r="C32" s="100"/>
      <c r="D32" s="107">
        <f>IF(C32="","",VLOOKUP(C32,SM!$C$4:$G$253,2,1))</f>
      </c>
      <c r="E32" s="108">
        <f>IF(C32="","",VLOOKUP(C32,SM!$C$4:$G$253,3,1))</f>
      </c>
      <c r="F32" s="109">
        <f>IF(C32="","",VLOOKUP(C32,SM!$C$4:$G$253,4,1))</f>
      </c>
      <c r="G32" s="114">
        <f>IF(C32="","",VLOOKUP(C32,SM!$C$4:$G$253,5,1))</f>
      </c>
      <c r="H32" s="115"/>
    </row>
    <row r="33" spans="2:8" ht="18.75" customHeight="1">
      <c r="B33" s="112" t="s">
        <v>145</v>
      </c>
      <c r="C33" s="100"/>
      <c r="D33" s="107">
        <f>IF(C33="","",VLOOKUP(C33,SM!$C$4:$G$253,2,1))</f>
      </c>
      <c r="E33" s="108">
        <f>IF(C33="","",VLOOKUP(C33,SM!$C$4:$G$253,3,1))</f>
      </c>
      <c r="F33" s="109">
        <f>IF(C33="","",VLOOKUP(C33,SM!$C$4:$G$253,4,1))</f>
      </c>
      <c r="G33" s="114">
        <f>IF(C33="","",VLOOKUP(C33,SM!$C$4:$G$253,5,1))</f>
      </c>
      <c r="H33" s="115"/>
    </row>
    <row r="34" spans="2:8" ht="18.75" customHeight="1">
      <c r="B34" s="112" t="s">
        <v>147</v>
      </c>
      <c r="C34" s="100"/>
      <c r="D34" s="107">
        <f>IF(C34="","",VLOOKUP(C34,SM!$C$4:$G$253,2,1))</f>
      </c>
      <c r="E34" s="108">
        <f>IF(C34="","",VLOOKUP(C34,SM!$C$4:$G$253,3,1))</f>
      </c>
      <c r="F34" s="109">
        <f>IF(C34="","",VLOOKUP(C34,SM!$C$4:$G$253,4,1))</f>
      </c>
      <c r="G34" s="114">
        <f>IF(C34="","",VLOOKUP(C34,SM!$C$4:$G$253,5,1))</f>
      </c>
      <c r="H34" s="115"/>
    </row>
    <row r="35" spans="2:8" ht="18.75" customHeight="1">
      <c r="B35" s="112" t="s">
        <v>149</v>
      </c>
      <c r="C35" s="100"/>
      <c r="D35" s="107">
        <f>IF(C35="","",VLOOKUP(C35,SM!$C$4:$G$253,2,1))</f>
      </c>
      <c r="E35" s="108">
        <f>IF(C35="","",VLOOKUP(C35,SM!$C$4:$G$253,3,1))</f>
      </c>
      <c r="F35" s="109">
        <f>IF(C35="","",VLOOKUP(C35,SM!$C$4:$G$253,4,1))</f>
      </c>
      <c r="G35" s="114">
        <f>IF(C35="","",VLOOKUP(C35,SM!$C$4:$G$253,5,1))</f>
      </c>
      <c r="H35" s="115"/>
    </row>
    <row r="36" spans="2:8" ht="18.75" customHeight="1">
      <c r="B36" s="112" t="s">
        <v>151</v>
      </c>
      <c r="C36" s="100"/>
      <c r="D36" s="107">
        <f>IF(C36="","",VLOOKUP(C36,SM!$C$4:$G$253,2,1))</f>
      </c>
      <c r="E36" s="108">
        <f>IF(C36="","",VLOOKUP(C36,SM!$C$4:$G$253,3,1))</f>
      </c>
      <c r="F36" s="109">
        <f>IF(C36="","",VLOOKUP(C36,SM!$C$4:$G$253,4,1))</f>
      </c>
      <c r="G36" s="114">
        <f>IF(C36="","",VLOOKUP(C36,SM!$C$4:$G$253,5,1))</f>
      </c>
      <c r="H36" s="115"/>
    </row>
    <row r="37" spans="2:8" ht="18.75" customHeight="1">
      <c r="B37" s="112" t="s">
        <v>154</v>
      </c>
      <c r="C37" s="138"/>
      <c r="D37" s="107">
        <f>IF(C37="","",VLOOKUP(C37,SM!$C$4:$G$253,2,1))</f>
      </c>
      <c r="E37" s="108">
        <f>IF(C37="","",VLOOKUP(C37,SM!$C$4:$G$253,3,1))</f>
      </c>
      <c r="F37" s="109">
        <f>IF(C37="","",VLOOKUP(C37,SM!$C$4:$G$253,4,1))</f>
      </c>
      <c r="G37" s="114">
        <f>IF(C37="","",VLOOKUP(C37,SM!$C$4:$G$253,5,1))</f>
      </c>
      <c r="H37" s="115"/>
    </row>
    <row r="38" spans="2:8" ht="18.75" customHeight="1">
      <c r="B38" s="112" t="s">
        <v>156</v>
      </c>
      <c r="C38" s="100"/>
      <c r="D38" s="107">
        <f>IF(C38="","",VLOOKUP(C38,SM!$C$4:$G$253,2,1))</f>
      </c>
      <c r="E38" s="108">
        <f>IF(C38="","",VLOOKUP(C38,SM!$C$4:$G$253,3,1))</f>
      </c>
      <c r="F38" s="109">
        <f>IF(C38="","",VLOOKUP(C38,SM!$C$4:$G$253,4,1))</f>
      </c>
      <c r="G38" s="114">
        <f>IF(C38="","",VLOOKUP(C38,SM!$C$4:$G$253,5,1))</f>
      </c>
      <c r="H38" s="115"/>
    </row>
    <row r="39" spans="2:8" ht="18.75" customHeight="1">
      <c r="B39" s="112" t="s">
        <v>158</v>
      </c>
      <c r="C39" s="100"/>
      <c r="D39" s="116">
        <f>IF(C39="","",VLOOKUP(C39,SM!$C$4:$G$253,2,1))</f>
      </c>
      <c r="E39" s="117">
        <f>IF(C39="","",VLOOKUP(C39,SM!$C$4:$G$253,3,1))</f>
      </c>
      <c r="F39" s="109">
        <f>IF(C39="","",VLOOKUP(C39,SM!$C$4:$G$253,4,1))</f>
      </c>
      <c r="G39" s="118">
        <f>IF(C39="","",VLOOKUP(C39,SM!$C$4:$G$253,5,1))</f>
      </c>
      <c r="H39" s="111"/>
    </row>
    <row r="40" spans="2:8" ht="18.75" customHeight="1">
      <c r="B40" s="112" t="s">
        <v>160</v>
      </c>
      <c r="C40" s="100"/>
      <c r="D40" s="107">
        <f>IF(C40="","",VLOOKUP(C40,SM!$C$4:$G$253,2,1))</f>
      </c>
      <c r="E40" s="108">
        <f>IF(C40="","",VLOOKUP(C40,SM!$C$4:$G$253,3,1))</f>
      </c>
      <c r="F40" s="109">
        <f>IF(C40="","",VLOOKUP(C40,SM!$C$4:$G$253,4,1))</f>
      </c>
      <c r="G40" s="114">
        <f>IF(C40="","",VLOOKUP(C40,SM!$C$4:$G$253,5,1))</f>
      </c>
      <c r="H40" s="113"/>
    </row>
    <row r="41" spans="2:8" ht="18.75" customHeight="1">
      <c r="B41" s="112" t="s">
        <v>162</v>
      </c>
      <c r="C41" s="100"/>
      <c r="D41" s="107">
        <f>IF(C41="","",VLOOKUP(C41,SM!$C$4:$G$253,2,1))</f>
      </c>
      <c r="E41" s="108">
        <f>IF(C41="","",VLOOKUP(C41,SM!$C$4:$G$253,3,1))</f>
      </c>
      <c r="F41" s="109">
        <f>IF(C41="","",VLOOKUP(C41,SM!$C$4:$G$253,4,1))</f>
      </c>
      <c r="G41" s="114">
        <f>IF(C41="","",VLOOKUP(C41,SM!$C$4:$G$253,5,1))</f>
      </c>
      <c r="H41" s="115"/>
    </row>
    <row r="42" spans="2:8" ht="18.75" customHeight="1">
      <c r="B42" s="112" t="s">
        <v>164</v>
      </c>
      <c r="C42" s="138"/>
      <c r="D42" s="107">
        <f>IF(C42="","",VLOOKUP(C42,SM!$C$4:$G$253,2,1))</f>
      </c>
      <c r="E42" s="108">
        <f>IF(C42="","",VLOOKUP(C42,SM!$C$4:$G$253,3,1))</f>
      </c>
      <c r="F42" s="109">
        <f>IF(C42="","",VLOOKUP(C42,SM!$C$4:$G$253,4,1))</f>
      </c>
      <c r="G42" s="114">
        <f>IF(C42="","",VLOOKUP(C42,SM!$C$4:$G$253,5,1))</f>
      </c>
      <c r="H42" s="115"/>
    </row>
    <row r="43" spans="2:8" ht="18.75" customHeight="1">
      <c r="B43" s="112" t="s">
        <v>166</v>
      </c>
      <c r="C43" s="100"/>
      <c r="D43" s="107">
        <f>IF(C43="","",VLOOKUP(C43,SM!$C$4:$G$253,2,1))</f>
      </c>
      <c r="E43" s="108">
        <f>IF(C43="","",VLOOKUP(C43,SM!$C$4:$G$253,3,1))</f>
      </c>
      <c r="F43" s="109">
        <f>IF(C43="","",VLOOKUP(C43,SM!$C$4:$G$253,4,1))</f>
      </c>
      <c r="G43" s="114">
        <f>IF(C43="","",VLOOKUP(C43,SM!$C$4:$G$253,5,1))</f>
      </c>
      <c r="H43" s="115"/>
    </row>
    <row r="44" spans="2:8" ht="18.75" customHeight="1">
      <c r="B44" s="112" t="s">
        <v>169</v>
      </c>
      <c r="C44" s="100"/>
      <c r="D44" s="107">
        <f>IF(C44="","",VLOOKUP(C44,SM!$C$4:$G$253,2,1))</f>
      </c>
      <c r="E44" s="108">
        <f>IF(C44="","",VLOOKUP(C44,SM!$C$4:$G$253,3,1))</f>
      </c>
      <c r="F44" s="109">
        <f>IF(C44="","",VLOOKUP(C44,SM!$C$4:$G$253,4,1))</f>
      </c>
      <c r="G44" s="114">
        <f>IF(C44="","",VLOOKUP(C44,SM!$C$4:$G$253,5,1))</f>
      </c>
      <c r="H44" s="115"/>
    </row>
    <row r="45" spans="2:8" ht="18.75" customHeight="1">
      <c r="B45" s="112" t="s">
        <v>172</v>
      </c>
      <c r="C45" s="100"/>
      <c r="D45" s="107">
        <f>IF(C45="","",VLOOKUP(C45,SM!$C$4:$G$253,2,1))</f>
      </c>
      <c r="E45" s="108">
        <f>IF(C45="","",VLOOKUP(C45,SM!$C$4:$G$253,3,1))</f>
      </c>
      <c r="F45" s="109">
        <f>IF(C45="","",VLOOKUP(C45,SM!$C$4:$G$253,4,1))</f>
      </c>
      <c r="G45" s="114">
        <f>IF(C45="","",VLOOKUP(C45,SM!$C$4:$G$253,5,1))</f>
      </c>
      <c r="H45" s="115"/>
    </row>
    <row r="46" spans="2:8" ht="18.75" customHeight="1">
      <c r="B46" s="112" t="s">
        <v>174</v>
      </c>
      <c r="C46" s="100"/>
      <c r="D46" s="107">
        <f>IF(C46="","",VLOOKUP(C46,SM!$C$4:$G$253,2,1))</f>
      </c>
      <c r="E46" s="108">
        <f>IF(C46="","",VLOOKUP(C46,SM!$C$4:$G$253,3,1))</f>
      </c>
      <c r="F46" s="109">
        <f>IF(C46="","",VLOOKUP(C46,SM!$C$4:$G$253,4,1))</f>
      </c>
      <c r="G46" s="114">
        <f>IF(C46="","",VLOOKUP(C46,SM!$C$4:$G$253,5,1))</f>
      </c>
      <c r="H46" s="115"/>
    </row>
    <row r="47" spans="2:8" ht="18.75" customHeight="1">
      <c r="B47" s="112" t="s">
        <v>176</v>
      </c>
      <c r="C47" s="100"/>
      <c r="D47" s="107">
        <f>IF(C47="","",VLOOKUP(C47,SM!$C$4:$G$253,2,1))</f>
      </c>
      <c r="E47" s="108">
        <f>IF(C47="","",VLOOKUP(C47,SM!$C$4:$G$253,3,1))</f>
      </c>
      <c r="F47" s="109">
        <f>IF(C47="","",VLOOKUP(C47,SM!$C$4:$G$253,4,1))</f>
      </c>
      <c r="G47" s="114">
        <f>IF(C47="","",VLOOKUP(C47,SM!$C$4:$G$253,5,1))</f>
      </c>
      <c r="H47" s="115"/>
    </row>
    <row r="48" spans="2:8" ht="18.75" customHeight="1">
      <c r="B48" s="112" t="s">
        <v>178</v>
      </c>
      <c r="C48" s="100"/>
      <c r="D48" s="107">
        <f>IF(C48="","",VLOOKUP(C48,SM!$C$4:$G$253,2,1))</f>
      </c>
      <c r="E48" s="108">
        <f>IF(C48="","",VLOOKUP(C48,SM!$C$4:$G$253,3,1))</f>
      </c>
      <c r="F48" s="109">
        <f>IF(C48="","",VLOOKUP(C48,SM!$C$4:$G$253,4,1))</f>
      </c>
      <c r="G48" s="114">
        <f>IF(C48="","",VLOOKUP(C48,SM!$C$4:$G$253,5,1))</f>
      </c>
      <c r="H48" s="115"/>
    </row>
    <row r="49" spans="2:8" ht="18.75" customHeight="1">
      <c r="B49" s="112" t="s">
        <v>180</v>
      </c>
      <c r="C49" s="100"/>
      <c r="D49" s="107">
        <f>IF(C49="","",VLOOKUP(C49,SM!$C$4:$G$253,2,1))</f>
      </c>
      <c r="E49" s="108">
        <f>IF(C49="","",VLOOKUP(C49,SM!$C$4:$G$253,3,1))</f>
      </c>
      <c r="F49" s="109">
        <f>IF(C49="","",VLOOKUP(C49,SM!$C$4:$G$253,4,1))</f>
      </c>
      <c r="G49" s="114">
        <f>IF(C49="","",VLOOKUP(C49,SM!$C$4:$G$253,5,1))</f>
      </c>
      <c r="H49" s="115"/>
    </row>
    <row r="50" spans="2:8" ht="18.75" customHeight="1">
      <c r="B50" s="112" t="s">
        <v>182</v>
      </c>
      <c r="C50" s="100"/>
      <c r="D50" s="107">
        <f>IF(C50="","",VLOOKUP(C50,SM!$C$4:$G$253,2,1))</f>
      </c>
      <c r="E50" s="108">
        <f>IF(C50="","",VLOOKUP(C50,SM!$C$4:$G$253,3,1))</f>
      </c>
      <c r="F50" s="109">
        <f>IF(C50="","",VLOOKUP(C50,SM!$C$4:$G$253,4,1))</f>
      </c>
      <c r="G50" s="114">
        <f>IF(C50="","",VLOOKUP(C50,SM!$C$4:$G$253,5,1))</f>
      </c>
      <c r="H50" s="115"/>
    </row>
    <row r="51" spans="2:8" ht="18.75" customHeight="1">
      <c r="B51" s="112" t="s">
        <v>185</v>
      </c>
      <c r="C51" s="100"/>
      <c r="D51" s="107">
        <f>IF(C51="","",VLOOKUP(C51,SM!$C$4:$G$253,2,1))</f>
      </c>
      <c r="E51" s="108">
        <f>IF(C51="","",VLOOKUP(C51,SM!$C$4:$G$253,3,1))</f>
      </c>
      <c r="F51" s="109">
        <f>IF(C51="","",VLOOKUP(C51,SM!$C$4:$G$253,4,1))</f>
      </c>
      <c r="G51" s="114">
        <f>IF(C51="","",VLOOKUP(C51,SM!$C$4:$G$253,5,1))</f>
      </c>
      <c r="H51" s="115"/>
    </row>
    <row r="52" spans="2:8" ht="18.75" customHeight="1">
      <c r="B52" s="112" t="s">
        <v>187</v>
      </c>
      <c r="C52" s="100"/>
      <c r="D52" s="107">
        <f>IF(C52="","",VLOOKUP(C52,SM!$C$4:$G$253,2,1))</f>
      </c>
      <c r="E52" s="108">
        <f>IF(C52="","",VLOOKUP(C52,SM!$C$4:$G$253,3,1))</f>
      </c>
      <c r="F52" s="109">
        <f>IF(C52="","",VLOOKUP(C52,SM!$C$4:$G$253,4,1))</f>
      </c>
      <c r="G52" s="114">
        <f>IF(C52="","",VLOOKUP(C52,SM!$C$4:$G$253,5,1))</f>
      </c>
      <c r="H52" s="115"/>
    </row>
    <row r="53" spans="2:8" ht="18.75" customHeight="1">
      <c r="B53" s="112" t="s">
        <v>190</v>
      </c>
      <c r="C53" s="100"/>
      <c r="D53" s="107">
        <f>IF(C53="","",VLOOKUP(C53,SM!$C$4:$G$253,2,1))</f>
      </c>
      <c r="E53" s="108">
        <f>IF(C53="","",VLOOKUP(C53,SM!$C$4:$G$253,3,1))</f>
      </c>
      <c r="F53" s="109">
        <f>IF(C53="","",VLOOKUP(C53,SM!$C$4:$G$253,4,1))</f>
      </c>
      <c r="G53" s="114">
        <f>IF(C53="","",VLOOKUP(C53,SM!$C$4:$G$253,5,1))</f>
      </c>
      <c r="H53" s="115"/>
    </row>
    <row r="54" spans="2:8" ht="18.75" customHeight="1">
      <c r="B54" s="120" t="s">
        <v>192</v>
      </c>
      <c r="C54" s="121"/>
      <c r="D54" s="122">
        <f>IF(C54="","",VLOOKUP(C54,SM!$C$4:$G$253,2,1))</f>
      </c>
      <c r="E54" s="123">
        <f>IF(C54="","",VLOOKUP(C54,SM!$C$4:$G$253,3,1))</f>
      </c>
      <c r="F54" s="124">
        <f>IF(C54="","",VLOOKUP(C54,SM!$C$4:$G$253,4,1))</f>
      </c>
      <c r="G54" s="114">
        <f>IF(C54="","",VLOOKUP(C54,SM!$C$4:$G$253,5,1))</f>
      </c>
      <c r="H54" s="125"/>
    </row>
    <row r="55" spans="2:8" ht="8.25" customHeight="1">
      <c r="B55" s="83"/>
      <c r="C55" s="83"/>
      <c r="D55" s="83"/>
      <c r="E55" s="83"/>
      <c r="F55" s="83"/>
      <c r="G55" s="83"/>
      <c r="H55" s="83"/>
    </row>
    <row r="56" spans="2:7" ht="12.75">
      <c r="B56" s="126" t="s">
        <v>808</v>
      </c>
      <c r="G56" s="126" t="s">
        <v>809</v>
      </c>
    </row>
    <row r="57" ht="6.75" customHeight="1"/>
    <row r="58" spans="2:7" ht="12.75">
      <c r="B58" s="127">
        <f ca="1">TODAY()</f>
        <v>42065</v>
      </c>
      <c r="C58" s="128"/>
      <c r="D58" s="129" t="s">
        <v>810</v>
      </c>
      <c r="G58" s="130" t="s">
        <v>811</v>
      </c>
    </row>
    <row r="59" spans="4:10" ht="12.75">
      <c r="D59" s="131" t="s">
        <v>812</v>
      </c>
      <c r="E59" s="132"/>
      <c r="F59" s="126"/>
      <c r="G59" s="130" t="s">
        <v>813</v>
      </c>
      <c r="H59" s="126"/>
      <c r="J59" s="133"/>
    </row>
    <row r="60" spans="4:10" ht="12.75">
      <c r="D60" s="131" t="s">
        <v>814</v>
      </c>
      <c r="E60" s="2"/>
      <c r="G60" s="130" t="s">
        <v>815</v>
      </c>
      <c r="J60" s="133"/>
    </row>
    <row r="71" ht="12.75">
      <c r="F71" s="1" t="s">
        <v>64</v>
      </c>
    </row>
  </sheetData>
  <sheetProtection selectLockedCells="1" selectUnlockedCells="1"/>
  <printOptions/>
  <pageMargins left="0.19652777777777777" right="0.19652777777777777" top="0.39375" bottom="0.39375" header="0.5118055555555555" footer="0.5118055555555555"/>
  <pageSetup horizontalDpi="300" verticalDpi="300"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26"/>
  <sheetViews>
    <sheetView zoomScale="110" zoomScaleNormal="110" workbookViewId="0" topLeftCell="A1">
      <selection activeCell="A1" sqref="A1"/>
    </sheetView>
  </sheetViews>
  <sheetFormatPr defaultColWidth="9.140625" defaultRowHeight="12.75"/>
  <cols>
    <col min="1" max="1" width="3.00390625" style="1" customWidth="1"/>
    <col min="2" max="2" width="5.57421875" style="2" customWidth="1"/>
    <col min="3" max="4" width="5.140625" style="2" customWidth="1"/>
    <col min="5" max="6" width="8.00390625" style="2" customWidth="1"/>
    <col min="7" max="7" width="17.57421875" style="1" customWidth="1"/>
    <col min="8" max="8" width="31.140625" style="1" customWidth="1"/>
    <col min="9" max="9" width="3.57421875" style="1" customWidth="1"/>
    <col min="10" max="11" width="9.140625" style="2" customWidth="1"/>
    <col min="12" max="12" width="3.8515625" style="1" customWidth="1"/>
    <col min="13" max="14" width="8.7109375" style="1" customWidth="1"/>
    <col min="15" max="17" width="5.57421875" style="1" customWidth="1"/>
    <col min="18" max="18" width="7.421875" style="1" customWidth="1"/>
    <col min="19" max="19" width="7.8515625" style="1" customWidth="1"/>
    <col min="20" max="20" width="17.7109375" style="1" customWidth="1"/>
    <col min="21" max="16384" width="8.7109375" style="1" customWidth="1"/>
  </cols>
  <sheetData>
    <row r="1" spans="2:6" ht="12.75">
      <c r="B1" s="3" t="s">
        <v>11</v>
      </c>
      <c r="C1" s="3"/>
      <c r="D1" s="3"/>
      <c r="E1" s="3"/>
      <c r="F1" s="3"/>
    </row>
    <row r="2" spans="2:6" ht="7.5" customHeight="1">
      <c r="B2" s="3"/>
      <c r="C2" s="3"/>
      <c r="D2" s="3"/>
      <c r="E2" s="3"/>
      <c r="F2" s="3"/>
    </row>
    <row r="3" spans="2:8" ht="16.5" customHeight="1">
      <c r="B3" s="10" t="s">
        <v>12</v>
      </c>
      <c r="C3" s="10"/>
      <c r="D3" s="10"/>
      <c r="E3" s="11">
        <v>2015</v>
      </c>
      <c r="F3" s="10"/>
      <c r="G3" s="8"/>
      <c r="H3" s="8"/>
    </row>
    <row r="4" ht="8.25" customHeight="1"/>
    <row r="5" spans="2:14" ht="12.75">
      <c r="B5" s="12" t="s">
        <v>13</v>
      </c>
      <c r="C5" s="13" t="s">
        <v>14</v>
      </c>
      <c r="D5" s="14"/>
      <c r="E5" s="15" t="s">
        <v>15</v>
      </c>
      <c r="F5" s="14"/>
      <c r="G5" s="16" t="s">
        <v>16</v>
      </c>
      <c r="H5" s="17" t="s">
        <v>17</v>
      </c>
      <c r="J5" s="12" t="s">
        <v>18</v>
      </c>
      <c r="K5" s="12"/>
      <c r="M5" s="12" t="s">
        <v>19</v>
      </c>
      <c r="N5" s="12"/>
    </row>
    <row r="6" spans="2:14" ht="12.75">
      <c r="B6" s="18" t="s">
        <v>20</v>
      </c>
      <c r="C6" s="19">
        <v>0</v>
      </c>
      <c r="D6" s="20">
        <v>6</v>
      </c>
      <c r="E6" s="21">
        <f>$E$3-D6</f>
        <v>2009</v>
      </c>
      <c r="F6" s="22" t="s">
        <v>21</v>
      </c>
      <c r="G6" s="23" t="s">
        <v>22</v>
      </c>
      <c r="H6" s="24" t="str">
        <f>CONCATENATE(G6,"  (",E6," ",F6,")")</f>
        <v>Předškolní chlapci  (2009 a mladší)</v>
      </c>
      <c r="J6" s="25" t="s">
        <v>23</v>
      </c>
      <c r="K6" s="26" t="s">
        <v>13</v>
      </c>
      <c r="M6" s="25" t="s">
        <v>23</v>
      </c>
      <c r="N6" s="26" t="s">
        <v>13</v>
      </c>
    </row>
    <row r="7" spans="2:14" ht="12.75">
      <c r="B7" s="27" t="s">
        <v>24</v>
      </c>
      <c r="C7" s="28">
        <v>7</v>
      </c>
      <c r="D7" s="29">
        <v>9</v>
      </c>
      <c r="E7" s="30">
        <f aca="true" t="shared" si="0" ref="E7:E15">$E$3-D7</f>
        <v>2006</v>
      </c>
      <c r="F7" s="31">
        <f>$E$3-C7</f>
        <v>2008</v>
      </c>
      <c r="G7" s="32" t="s">
        <v>25</v>
      </c>
      <c r="H7" s="24" t="str">
        <f>CONCATENATE(G7,"  (",E7," - ",F7,")")</f>
        <v>Přípravka chlapci  (2006 - 2008)</v>
      </c>
      <c r="J7" s="33">
        <v>1900</v>
      </c>
      <c r="K7" s="27" t="s">
        <v>26</v>
      </c>
      <c r="M7" s="34"/>
      <c r="N7" s="35"/>
    </row>
    <row r="8" spans="2:14" ht="12.75">
      <c r="B8" s="27" t="s">
        <v>27</v>
      </c>
      <c r="C8" s="28">
        <v>10</v>
      </c>
      <c r="D8" s="29">
        <v>11</v>
      </c>
      <c r="E8" s="21">
        <f t="shared" si="0"/>
        <v>2004</v>
      </c>
      <c r="F8" s="31">
        <f aca="true" t="shared" si="1" ref="F8:F15">$E$3-C8</f>
        <v>2005</v>
      </c>
      <c r="G8" s="32" t="s">
        <v>28</v>
      </c>
      <c r="H8" s="24" t="str">
        <f aca="true" t="shared" si="2" ref="H8:H25">CONCATENATE(G8,"  (",E8," - ",F8,")")</f>
        <v>Nejmladší žáci  (2004 - 2005)</v>
      </c>
      <c r="J8" s="34">
        <f>E15</f>
        <v>1956</v>
      </c>
      <c r="K8" s="27" t="s">
        <v>29</v>
      </c>
      <c r="M8" s="34">
        <v>1900</v>
      </c>
      <c r="N8" s="35" t="s">
        <v>30</v>
      </c>
    </row>
    <row r="9" spans="2:14" ht="12.75">
      <c r="B9" s="27" t="s">
        <v>31</v>
      </c>
      <c r="C9" s="28">
        <v>12</v>
      </c>
      <c r="D9" s="29">
        <v>13</v>
      </c>
      <c r="E9" s="21">
        <f t="shared" si="0"/>
        <v>2002</v>
      </c>
      <c r="F9" s="31">
        <f t="shared" si="1"/>
        <v>2003</v>
      </c>
      <c r="G9" s="32" t="s">
        <v>32</v>
      </c>
      <c r="H9" s="24" t="str">
        <f t="shared" si="2"/>
        <v>Mladší žáci  (2002 - 2003)</v>
      </c>
      <c r="J9" s="34">
        <f>E14</f>
        <v>1966</v>
      </c>
      <c r="K9" s="27" t="s">
        <v>33</v>
      </c>
      <c r="M9" s="34">
        <f>E24</f>
        <v>1981</v>
      </c>
      <c r="N9" s="35" t="s">
        <v>34</v>
      </c>
    </row>
    <row r="10" spans="2:14" ht="12.75">
      <c r="B10" s="27" t="s">
        <v>35</v>
      </c>
      <c r="C10" s="28">
        <v>14</v>
      </c>
      <c r="D10" s="29">
        <v>15</v>
      </c>
      <c r="E10" s="21">
        <f t="shared" si="0"/>
        <v>2000</v>
      </c>
      <c r="F10" s="31">
        <f t="shared" si="1"/>
        <v>2001</v>
      </c>
      <c r="G10" s="32" t="s">
        <v>36</v>
      </c>
      <c r="H10" s="24" t="str">
        <f t="shared" si="2"/>
        <v>Starší žáci  (2000 - 2001)</v>
      </c>
      <c r="J10" s="34">
        <f>E13</f>
        <v>1976</v>
      </c>
      <c r="K10" s="27" t="s">
        <v>37</v>
      </c>
      <c r="M10" s="34">
        <f>E23</f>
        <v>1996</v>
      </c>
      <c r="N10" s="35" t="s">
        <v>38</v>
      </c>
    </row>
    <row r="11" spans="2:14" ht="12.75">
      <c r="B11" s="27" t="s">
        <v>39</v>
      </c>
      <c r="C11" s="28">
        <v>16</v>
      </c>
      <c r="D11" s="29">
        <v>17</v>
      </c>
      <c r="E11" s="21">
        <f t="shared" si="0"/>
        <v>1998</v>
      </c>
      <c r="F11" s="31">
        <f t="shared" si="1"/>
        <v>1999</v>
      </c>
      <c r="G11" s="32" t="s">
        <v>40</v>
      </c>
      <c r="H11" s="24" t="str">
        <f t="shared" si="2"/>
        <v>Dorostenci  (1998 - 1999)</v>
      </c>
      <c r="J11" s="34">
        <f>E12</f>
        <v>1996</v>
      </c>
      <c r="K11" s="27" t="s">
        <v>41</v>
      </c>
      <c r="M11" s="34">
        <f>E22</f>
        <v>1998</v>
      </c>
      <c r="N11" s="35" t="s">
        <v>42</v>
      </c>
    </row>
    <row r="12" spans="2:14" ht="12.75">
      <c r="B12" s="27" t="s">
        <v>41</v>
      </c>
      <c r="C12" s="28">
        <v>18</v>
      </c>
      <c r="D12" s="29">
        <v>19</v>
      </c>
      <c r="E12" s="21">
        <f t="shared" si="0"/>
        <v>1996</v>
      </c>
      <c r="F12" s="31">
        <f t="shared" si="1"/>
        <v>1997</v>
      </c>
      <c r="G12" s="32" t="s">
        <v>43</v>
      </c>
      <c r="H12" s="24" t="str">
        <f t="shared" si="2"/>
        <v>Junioři  (1996 - 1997)</v>
      </c>
      <c r="J12" s="34">
        <f>E11</f>
        <v>1998</v>
      </c>
      <c r="K12" s="27" t="s">
        <v>39</v>
      </c>
      <c r="M12" s="34">
        <f>E21</f>
        <v>2000</v>
      </c>
      <c r="N12" s="35" t="s">
        <v>44</v>
      </c>
    </row>
    <row r="13" spans="2:14" ht="12.75">
      <c r="B13" s="27" t="s">
        <v>37</v>
      </c>
      <c r="C13" s="28">
        <v>20</v>
      </c>
      <c r="D13" s="29">
        <v>39</v>
      </c>
      <c r="E13" s="21">
        <f t="shared" si="0"/>
        <v>1976</v>
      </c>
      <c r="F13" s="31">
        <f t="shared" si="1"/>
        <v>1995</v>
      </c>
      <c r="G13" s="36" t="s">
        <v>45</v>
      </c>
      <c r="H13" s="24" t="str">
        <f t="shared" si="2"/>
        <v>Muži do 39 let  (1976 - 1995)</v>
      </c>
      <c r="J13" s="34">
        <f>E10</f>
        <v>2000</v>
      </c>
      <c r="K13" s="27" t="s">
        <v>35</v>
      </c>
      <c r="M13" s="34">
        <f>E20</f>
        <v>2002</v>
      </c>
      <c r="N13" s="35" t="s">
        <v>46</v>
      </c>
    </row>
    <row r="14" spans="2:14" ht="12.75">
      <c r="B14" s="27" t="s">
        <v>33</v>
      </c>
      <c r="C14" s="28">
        <v>40</v>
      </c>
      <c r="D14" s="29">
        <v>49</v>
      </c>
      <c r="E14" s="21">
        <f t="shared" si="0"/>
        <v>1966</v>
      </c>
      <c r="F14" s="31">
        <f t="shared" si="1"/>
        <v>1975</v>
      </c>
      <c r="G14" s="36" t="s">
        <v>47</v>
      </c>
      <c r="H14" s="24" t="str">
        <f t="shared" si="2"/>
        <v>Muži 40 - 49 let  (1966 - 1975)</v>
      </c>
      <c r="J14" s="34">
        <f>E9</f>
        <v>2002</v>
      </c>
      <c r="K14" s="27" t="s">
        <v>31</v>
      </c>
      <c r="M14" s="37">
        <f>E19</f>
        <v>2004</v>
      </c>
      <c r="N14" s="35" t="s">
        <v>48</v>
      </c>
    </row>
    <row r="15" spans="2:14" ht="12.75">
      <c r="B15" s="27" t="s">
        <v>29</v>
      </c>
      <c r="C15" s="28">
        <v>50</v>
      </c>
      <c r="D15" s="29">
        <v>59</v>
      </c>
      <c r="E15" s="21">
        <f t="shared" si="0"/>
        <v>1956</v>
      </c>
      <c r="F15" s="31">
        <f t="shared" si="1"/>
        <v>1965</v>
      </c>
      <c r="G15" s="36" t="s">
        <v>49</v>
      </c>
      <c r="H15" s="24" t="str">
        <f t="shared" si="2"/>
        <v>Muži 50 - 59 let  (1956 - 1965)</v>
      </c>
      <c r="J15" s="34">
        <f>E8</f>
        <v>2004</v>
      </c>
      <c r="K15" s="27" t="s">
        <v>27</v>
      </c>
      <c r="M15" s="37">
        <f>E18</f>
        <v>2006</v>
      </c>
      <c r="N15" s="35" t="s">
        <v>50</v>
      </c>
    </row>
    <row r="16" spans="2:14" ht="12.75">
      <c r="B16" s="38" t="s">
        <v>26</v>
      </c>
      <c r="C16" s="39">
        <v>60</v>
      </c>
      <c r="D16" s="40">
        <v>100</v>
      </c>
      <c r="E16" s="41">
        <f>$E$3-C16</f>
        <v>1955</v>
      </c>
      <c r="F16" s="42" t="s">
        <v>51</v>
      </c>
      <c r="G16" s="43" t="s">
        <v>52</v>
      </c>
      <c r="H16" s="44" t="s">
        <v>53</v>
      </c>
      <c r="J16" s="34">
        <f>E7</f>
        <v>2006</v>
      </c>
      <c r="K16" s="27" t="s">
        <v>24</v>
      </c>
      <c r="M16" s="45">
        <f>E17</f>
        <v>2009</v>
      </c>
      <c r="N16" s="38" t="s">
        <v>54</v>
      </c>
    </row>
    <row r="17" spans="2:14" ht="12.75">
      <c r="B17" s="18" t="s">
        <v>54</v>
      </c>
      <c r="C17" s="19">
        <v>0</v>
      </c>
      <c r="D17" s="20">
        <v>6</v>
      </c>
      <c r="E17" s="21">
        <f>$E$3-D17</f>
        <v>2009</v>
      </c>
      <c r="F17" s="46" t="s">
        <v>21</v>
      </c>
      <c r="G17" s="23" t="s">
        <v>55</v>
      </c>
      <c r="H17" s="24" t="str">
        <f>CONCATENATE(G17,"  (",E17," ",F17,")")</f>
        <v>Předškolní dívky  (2009 a mladší)</v>
      </c>
      <c r="J17" s="45">
        <f>E6</f>
        <v>2009</v>
      </c>
      <c r="K17" s="38" t="s">
        <v>20</v>
      </c>
      <c r="M17" s="47"/>
      <c r="N17" s="48"/>
    </row>
    <row r="18" spans="2:8" ht="12.75">
      <c r="B18" s="27" t="s">
        <v>50</v>
      </c>
      <c r="C18" s="28">
        <v>7</v>
      </c>
      <c r="D18" s="29">
        <v>9</v>
      </c>
      <c r="E18" s="30">
        <f aca="true" t="shared" si="3" ref="E18:E24">$E$3-D18</f>
        <v>2006</v>
      </c>
      <c r="F18" s="31">
        <f aca="true" t="shared" si="4" ref="F18:F24">$E$3-C18</f>
        <v>2008</v>
      </c>
      <c r="G18" s="32" t="s">
        <v>56</v>
      </c>
      <c r="H18" s="36" t="str">
        <f t="shared" si="2"/>
        <v>Přípravka dívky  (2006 - 2008)</v>
      </c>
    </row>
    <row r="19" spans="2:8" ht="12.75">
      <c r="B19" s="27" t="s">
        <v>48</v>
      </c>
      <c r="C19" s="28">
        <v>10</v>
      </c>
      <c r="D19" s="29">
        <v>11</v>
      </c>
      <c r="E19" s="21">
        <f t="shared" si="3"/>
        <v>2004</v>
      </c>
      <c r="F19" s="31">
        <f t="shared" si="4"/>
        <v>2005</v>
      </c>
      <c r="G19" s="32" t="s">
        <v>57</v>
      </c>
      <c r="H19" s="36" t="str">
        <f t="shared" si="2"/>
        <v>Nejmladší žákyně  (2004 - 2005)</v>
      </c>
    </row>
    <row r="20" spans="2:8" ht="12.75">
      <c r="B20" s="27" t="s">
        <v>46</v>
      </c>
      <c r="C20" s="28">
        <v>12</v>
      </c>
      <c r="D20" s="29">
        <v>13</v>
      </c>
      <c r="E20" s="21">
        <f t="shared" si="3"/>
        <v>2002</v>
      </c>
      <c r="F20" s="31">
        <f t="shared" si="4"/>
        <v>2003</v>
      </c>
      <c r="G20" s="32" t="s">
        <v>58</v>
      </c>
      <c r="H20" s="36" t="str">
        <f t="shared" si="2"/>
        <v>Mladší žákyně  (2002 - 2003)</v>
      </c>
    </row>
    <row r="21" spans="2:8" ht="12.75">
      <c r="B21" s="27" t="s">
        <v>44</v>
      </c>
      <c r="C21" s="28">
        <v>14</v>
      </c>
      <c r="D21" s="29">
        <v>15</v>
      </c>
      <c r="E21" s="21">
        <f t="shared" si="3"/>
        <v>2000</v>
      </c>
      <c r="F21" s="31">
        <f t="shared" si="4"/>
        <v>2001</v>
      </c>
      <c r="G21" s="32" t="s">
        <v>59</v>
      </c>
      <c r="H21" s="36" t="str">
        <f t="shared" si="2"/>
        <v>Starší žákyně  (2000 - 2001)</v>
      </c>
    </row>
    <row r="22" spans="2:8" ht="12.75">
      <c r="B22" s="27" t="s">
        <v>42</v>
      </c>
      <c r="C22" s="28">
        <v>16</v>
      </c>
      <c r="D22" s="29">
        <v>17</v>
      </c>
      <c r="E22" s="21">
        <f t="shared" si="3"/>
        <v>1998</v>
      </c>
      <c r="F22" s="31">
        <f>$E$3-C22</f>
        <v>1999</v>
      </c>
      <c r="G22" s="32" t="s">
        <v>60</v>
      </c>
      <c r="H22" s="36" t="str">
        <f t="shared" si="2"/>
        <v>Dorostenky  (1998 - 1999)</v>
      </c>
    </row>
    <row r="23" spans="2:8" ht="12.75">
      <c r="B23" s="27" t="s">
        <v>38</v>
      </c>
      <c r="C23" s="28">
        <v>18</v>
      </c>
      <c r="D23" s="29">
        <v>19</v>
      </c>
      <c r="E23" s="21">
        <f t="shared" si="3"/>
        <v>1996</v>
      </c>
      <c r="F23" s="31">
        <f t="shared" si="4"/>
        <v>1997</v>
      </c>
      <c r="G23" s="32" t="s">
        <v>61</v>
      </c>
      <c r="H23" s="36" t="str">
        <f t="shared" si="2"/>
        <v>Juniorky  (1996 - 1997)</v>
      </c>
    </row>
    <row r="24" spans="2:8" ht="12.75">
      <c r="B24" s="27" t="s">
        <v>34</v>
      </c>
      <c r="C24" s="28">
        <v>20</v>
      </c>
      <c r="D24" s="29">
        <v>34</v>
      </c>
      <c r="E24" s="21">
        <f t="shared" si="3"/>
        <v>1981</v>
      </c>
      <c r="F24" s="31">
        <f t="shared" si="4"/>
        <v>1995</v>
      </c>
      <c r="G24" s="36" t="s">
        <v>62</v>
      </c>
      <c r="H24" s="36" t="str">
        <f t="shared" si="2"/>
        <v>Ženy do 34 let  (1981 - 1995)</v>
      </c>
    </row>
    <row r="25" spans="2:8" ht="12.75">
      <c r="B25" s="27" t="s">
        <v>30</v>
      </c>
      <c r="C25" s="28">
        <v>35</v>
      </c>
      <c r="D25" s="29">
        <v>100</v>
      </c>
      <c r="E25" s="21">
        <f>$E$3-C25</f>
        <v>1980</v>
      </c>
      <c r="F25" s="31" t="s">
        <v>51</v>
      </c>
      <c r="G25" s="36" t="s">
        <v>63</v>
      </c>
      <c r="H25" s="36" t="str">
        <f t="shared" si="2"/>
        <v>Ženy nad 35 let  (1980 - a starší)</v>
      </c>
    </row>
    <row r="26" spans="2:8" ht="12.75">
      <c r="B26" s="38"/>
      <c r="C26" s="39"/>
      <c r="D26" s="40"/>
      <c r="E26" s="41"/>
      <c r="F26" s="42"/>
      <c r="G26" s="49"/>
      <c r="H26" s="49"/>
    </row>
  </sheetData>
  <sheetProtection selectLockedCells="1" selectUnlockedCells="1"/>
  <mergeCells count="2">
    <mergeCell ref="J5:K5"/>
    <mergeCell ref="M5:N5"/>
  </mergeCells>
  <printOptions/>
  <pageMargins left="0.19652777777777777" right="0.19652777777777777" top="0.39375" bottom="0.393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B2:J40"/>
  <sheetViews>
    <sheetView workbookViewId="0" topLeftCell="A16">
      <selection activeCell="A16" sqref="A16"/>
    </sheetView>
  </sheetViews>
  <sheetFormatPr defaultColWidth="9.140625" defaultRowHeight="12.75"/>
  <cols>
    <col min="1" max="1" width="1.8515625" style="1" customWidth="1"/>
    <col min="2" max="3" width="7.140625" style="1" customWidth="1"/>
    <col min="4" max="4" width="24.28125" style="1" customWidth="1"/>
    <col min="5" max="5" width="6.421875" style="1" customWidth="1"/>
    <col min="6" max="6" width="5.7109375" style="1" customWidth="1"/>
    <col min="7" max="7" width="31.421875" style="1" customWidth="1"/>
    <col min="8" max="8" width="14.28125" style="1" customWidth="1"/>
    <col min="9" max="9" width="1.8515625" style="1" customWidth="1"/>
    <col min="10" max="27" width="3.140625" style="1" customWidth="1"/>
    <col min="28" max="16384" width="8.7109375" style="1" customWidth="1"/>
  </cols>
  <sheetData>
    <row r="1" ht="52.5" customHeight="1"/>
    <row r="2" ht="26.25" customHeight="1">
      <c r="B2" s="96" t="str">
        <f>CONCATENATE("ÚPICKÁ DESÍTKA - ",'Kateg.'!E3)</f>
        <v>ÚPICKÁ DESÍTKA - 2015</v>
      </c>
    </row>
    <row r="3" spans="2:8" ht="22.5" customHeight="1">
      <c r="B3" s="97" t="str">
        <f>IF(H3="","",VLOOKUP(H3,'Kateg.'!$B$6:$H$26,7,0))</f>
        <v>Ženy do 34 let  (1981 - 1995)</v>
      </c>
      <c r="C3" s="50"/>
      <c r="D3" s="52"/>
      <c r="E3" s="52"/>
      <c r="F3" s="52"/>
      <c r="G3" s="52"/>
      <c r="H3" s="98" t="s">
        <v>34</v>
      </c>
    </row>
    <row r="4" spans="2:8" ht="21" customHeight="1">
      <c r="B4" s="53" t="s">
        <v>803</v>
      </c>
      <c r="C4" s="53" t="s">
        <v>67</v>
      </c>
      <c r="D4" s="53" t="s">
        <v>68</v>
      </c>
      <c r="E4" s="86" t="s">
        <v>69</v>
      </c>
      <c r="F4" s="86" t="s">
        <v>70</v>
      </c>
      <c r="G4" s="53" t="s">
        <v>71</v>
      </c>
      <c r="H4" s="53" t="s">
        <v>804</v>
      </c>
    </row>
    <row r="5" spans="2:8" ht="18.75" customHeight="1">
      <c r="B5" s="99" t="s">
        <v>72</v>
      </c>
      <c r="C5" s="100">
        <v>146</v>
      </c>
      <c r="D5" s="139" t="str">
        <f>IF(C5="","",VLOOKUP(C5,SZ!$C$4:$G$203,2,1))</f>
        <v>Khýrová Aneta</v>
      </c>
      <c r="E5" s="140">
        <f>IF(C5="","",VLOOKUP(C5,SZ!$C$4:$G$203,3,1))</f>
        <v>1993</v>
      </c>
      <c r="F5" s="102" t="str">
        <f>IF(C5="","",VLOOKUP(C5,SZ!$C$4:$G$203,4,1))</f>
        <v>Z8</v>
      </c>
      <c r="G5" s="142" t="str">
        <f>IF(C5="","",VLOOKUP(C5,SZ!$C$4:$G$203,5,1))</f>
        <v>Redpoint Eleven team</v>
      </c>
      <c r="H5" s="104" t="s">
        <v>894</v>
      </c>
    </row>
    <row r="6" spans="2:8" ht="18.75" customHeight="1">
      <c r="B6" s="105" t="s">
        <v>75</v>
      </c>
      <c r="C6" s="119">
        <v>6</v>
      </c>
      <c r="D6" s="107" t="str">
        <f>IF(C6="","",VLOOKUP(C6,SZ!$C$4:$G$203,2,1))</f>
        <v>Maršíková Kateřina</v>
      </c>
      <c r="E6" s="108">
        <f>IF(C6="","",VLOOKUP(C6,SZ!$C$4:$G$203,3,1))</f>
        <v>1989</v>
      </c>
      <c r="F6" s="109" t="str">
        <f>IF(C6="","",VLOOKUP(C6,SZ!$C$4:$G$203,4,1))</f>
        <v>Z8</v>
      </c>
      <c r="G6" s="136" t="str">
        <f>IF(C6="","",VLOOKUP(C6,SZ!$C$4:$G$203,5,1))</f>
        <v>Dobruška</v>
      </c>
      <c r="H6" s="113" t="s">
        <v>895</v>
      </c>
    </row>
    <row r="7" spans="2:8" ht="18.75" customHeight="1">
      <c r="B7" s="112" t="s">
        <v>77</v>
      </c>
      <c r="C7" s="106">
        <v>269</v>
      </c>
      <c r="D7" s="107" t="str">
        <f>IF(C7="","",VLOOKUP(C7,SZ!$C$4:$G$203,2,1))</f>
        <v>Šimáková Klára</v>
      </c>
      <c r="E7" s="108">
        <f>IF(C7="","",VLOOKUP(C7,SZ!$C$4:$G$203,3,1))</f>
        <v>1983</v>
      </c>
      <c r="F7" s="109" t="str">
        <f>IF(C7="","",VLOOKUP(C7,SZ!$C$4:$G$203,4,1))</f>
        <v>Z8</v>
      </c>
      <c r="G7" s="136" t="str">
        <f>IF(C7="","",VLOOKUP(C7,SZ!$C$4:$G$203,5,1))</f>
        <v>Hradec Králové</v>
      </c>
      <c r="H7" s="115" t="s">
        <v>896</v>
      </c>
    </row>
    <row r="8" spans="2:8" ht="18.75" customHeight="1">
      <c r="B8" s="112" t="s">
        <v>79</v>
      </c>
      <c r="C8" s="119">
        <v>148</v>
      </c>
      <c r="D8" s="107" t="str">
        <f>IF(C8="","",VLOOKUP(C8,SZ!$C$4:$G$203,2,1))</f>
        <v>Nesládková Dagmar</v>
      </c>
      <c r="E8" s="108">
        <f>IF(C8="","",VLOOKUP(C8,SZ!$C$4:$G$203,3,1))</f>
        <v>1982</v>
      </c>
      <c r="F8" s="109" t="str">
        <f>IF(C8="","",VLOOKUP(C8,SZ!$C$4:$G$203,4,1))</f>
        <v>Z8</v>
      </c>
      <c r="G8" s="137" t="str">
        <f>IF(C8="","",VLOOKUP(C8,SZ!$C$4:$G$203,5,1))</f>
        <v>Vlčice</v>
      </c>
      <c r="H8" s="115" t="s">
        <v>897</v>
      </c>
    </row>
    <row r="9" spans="2:8" ht="18.75" customHeight="1">
      <c r="B9" s="112" t="s">
        <v>81</v>
      </c>
      <c r="C9" s="106">
        <v>337</v>
      </c>
      <c r="D9" s="107" t="str">
        <f>IF(C9="","",VLOOKUP(C9,SZ!$C$4:$G$203,2,1))</f>
        <v>Kubátová Barbora</v>
      </c>
      <c r="E9" s="108">
        <f>IF(C9="","",VLOOKUP(C9,SZ!$C$4:$G$203,3,1))</f>
        <v>1994</v>
      </c>
      <c r="F9" s="109" t="str">
        <f>IF(C9="","",VLOOKUP(C9,SZ!$C$4:$G$203,4,1))</f>
        <v>Z8</v>
      </c>
      <c r="G9" s="137" t="str">
        <f>IF(C9="","",VLOOKUP(C9,SZ!$C$4:$G$203,5,1))</f>
        <v>HO Semily</v>
      </c>
      <c r="H9" s="115" t="s">
        <v>898</v>
      </c>
    </row>
    <row r="10" spans="2:8" ht="18.75" customHeight="1">
      <c r="B10" s="112" t="s">
        <v>84</v>
      </c>
      <c r="C10" s="106">
        <v>293</v>
      </c>
      <c r="D10" s="107" t="str">
        <f>IF(C10="","",VLOOKUP(C10,SZ!$C$4:$G$203,2,1))</f>
        <v>Peterková Veronika</v>
      </c>
      <c r="E10" s="108">
        <f>IF(C10="","",VLOOKUP(C10,SZ!$C$4:$G$203,3,1))</f>
        <v>1984</v>
      </c>
      <c r="F10" s="109" t="str">
        <f>IF(C10="","",VLOOKUP(C10,SZ!$C$4:$G$203,4,1))</f>
        <v>Z8</v>
      </c>
      <c r="G10" s="137" t="str">
        <f>IF(C10="","",VLOOKUP(C10,SZ!$C$4:$G$203,5,1))</f>
        <v>TJ Svitavy</v>
      </c>
      <c r="H10" s="115" t="s">
        <v>899</v>
      </c>
    </row>
    <row r="11" spans="2:8" ht="18.75" customHeight="1">
      <c r="B11" s="112" t="s">
        <v>87</v>
      </c>
      <c r="C11" s="106">
        <v>166</v>
      </c>
      <c r="D11" s="116" t="str">
        <f>IF(C11="","",VLOOKUP(C11,SZ!$C$4:$G$203,2,1))</f>
        <v>Jiroutová Lucie</v>
      </c>
      <c r="E11" s="117">
        <f>IF(C11="","",VLOOKUP(C11,SZ!$C$4:$G$203,3,1))</f>
        <v>1992</v>
      </c>
      <c r="F11" s="109" t="str">
        <f>IF(C11="","",VLOOKUP(C11,SZ!$C$4:$G$203,4,1))</f>
        <v>Z8</v>
      </c>
      <c r="G11" s="143" t="str">
        <f>IF(C11="","",VLOOKUP(C11,SZ!$C$4:$G$203,5,1))</f>
        <v>Úpice</v>
      </c>
      <c r="H11" s="111" t="s">
        <v>900</v>
      </c>
    </row>
    <row r="12" spans="2:8" ht="18.75" customHeight="1">
      <c r="B12" s="112" t="s">
        <v>90</v>
      </c>
      <c r="C12" s="106">
        <v>339</v>
      </c>
      <c r="D12" s="107" t="str">
        <f>IF(C12="","",VLOOKUP(C12,SZ!$C$4:$G$203,2,1))</f>
        <v>Hanušová Kamila</v>
      </c>
      <c r="E12" s="108">
        <f>IF(C12="","",VLOOKUP(C12,SZ!$C$4:$G$203,3,1))</f>
        <v>1983</v>
      </c>
      <c r="F12" s="109" t="str">
        <f>IF(C12="","",VLOOKUP(C12,SZ!$C$4:$G$203,4,1))</f>
        <v>Z8</v>
      </c>
      <c r="G12" s="137" t="str">
        <f>IF(C12="","",VLOOKUP(C12,SZ!$C$4:$G$203,5,1))</f>
        <v>Lhota p. Hořičkami</v>
      </c>
      <c r="H12" s="113" t="s">
        <v>901</v>
      </c>
    </row>
    <row r="13" spans="2:8" ht="18.75" customHeight="1">
      <c r="B13" s="112" t="s">
        <v>93</v>
      </c>
      <c r="C13" s="106">
        <v>340</v>
      </c>
      <c r="D13" s="107" t="str">
        <f>IF(C13="","",VLOOKUP(C13,SZ!$C$4:$G$203,2,1))</f>
        <v>Pajerová Jana</v>
      </c>
      <c r="E13" s="108">
        <f>IF(C13="","",VLOOKUP(C13,SZ!$C$4:$G$203,3,1))</f>
        <v>1983</v>
      </c>
      <c r="F13" s="109" t="str">
        <f>IF(C13="","",VLOOKUP(C13,SZ!$C$4:$G$203,4,1))</f>
        <v>Z8</v>
      </c>
      <c r="G13" s="137" t="str">
        <f>IF(C13="","",VLOOKUP(C13,SZ!$C$4:$G$203,5,1))</f>
        <v>Velký Třebešov</v>
      </c>
      <c r="H13" s="115" t="s">
        <v>902</v>
      </c>
    </row>
    <row r="14" spans="2:8" ht="18.75" customHeight="1">
      <c r="B14" s="112" t="s">
        <v>95</v>
      </c>
      <c r="C14" s="100"/>
      <c r="D14" s="107">
        <f>IF(C14="","",VLOOKUP(C14,SZ!$C$4:$G$203,2,1))</f>
      </c>
      <c r="E14" s="108">
        <f>IF(C14="","",VLOOKUP(C14,SZ!$C$4:$G$203,3,1))</f>
      </c>
      <c r="F14" s="109">
        <f>IF(C14="","",VLOOKUP(C14,SZ!$C$4:$G$203,4,1))</f>
      </c>
      <c r="G14" s="137">
        <f>IF(C14="","",VLOOKUP(C14,SZ!$C$4:$G$203,5,1))</f>
      </c>
      <c r="H14" s="115"/>
    </row>
    <row r="15" spans="2:8" ht="18.75" customHeight="1">
      <c r="B15" s="112" t="s">
        <v>98</v>
      </c>
      <c r="C15" s="100"/>
      <c r="D15" s="107">
        <f>IF(C15="","",VLOOKUP(C15,SZ!$C$4:$G$203,2,1))</f>
      </c>
      <c r="E15" s="108">
        <f>IF(C15="","",VLOOKUP(C15,SZ!$C$4:$G$203,3,1))</f>
      </c>
      <c r="F15" s="109">
        <f>IF(C15="","",VLOOKUP(C15,SZ!$C$4:$G$203,4,1))</f>
      </c>
      <c r="G15" s="137">
        <f>IF(C15="","",VLOOKUP(C15,SZ!$C$4:$G$203,5,1))</f>
      </c>
      <c r="H15" s="115"/>
    </row>
    <row r="16" spans="2:8" ht="18.75" customHeight="1">
      <c r="B16" s="112" t="s">
        <v>101</v>
      </c>
      <c r="C16" s="100"/>
      <c r="D16" s="107">
        <f>IF(C16="","",VLOOKUP(C16,SZ!$C$4:$G$203,2,1))</f>
      </c>
      <c r="E16" s="108">
        <f>IF(C16="","",VLOOKUP(C16,SZ!$C$4:$G$203,3,1))</f>
      </c>
      <c r="F16" s="109">
        <f>IF(C16="","",VLOOKUP(C16,SZ!$C$4:$G$203,4,1))</f>
      </c>
      <c r="G16" s="137">
        <f>IF(C16="","",VLOOKUP(C16,SZ!$C$4:$G$203,5,1))</f>
      </c>
      <c r="H16" s="115"/>
    </row>
    <row r="17" spans="2:8" ht="18.75" customHeight="1">
      <c r="B17" s="112" t="s">
        <v>103</v>
      </c>
      <c r="C17" s="100"/>
      <c r="D17" s="116">
        <f>IF(C17="","",VLOOKUP(C17,SZ!$C$4:$G$203,2,1))</f>
      </c>
      <c r="E17" s="117">
        <f>IF(C17="","",VLOOKUP(C17,SZ!$C$4:$G$203,3,1))</f>
      </c>
      <c r="F17" s="109">
        <f>IF(C17="","",VLOOKUP(C17,SZ!$C$4:$G$203,4,1))</f>
      </c>
      <c r="G17" s="143">
        <f>IF(C17="","",VLOOKUP(C17,SZ!$C$4:$G$203,5,1))</f>
      </c>
      <c r="H17" s="111"/>
    </row>
    <row r="18" spans="2:8" ht="18.75" customHeight="1">
      <c r="B18" s="112" t="s">
        <v>106</v>
      </c>
      <c r="C18" s="100"/>
      <c r="D18" s="107">
        <f>IF(C18="","",VLOOKUP(C18,SZ!$C$4:$G$203,2,1))</f>
      </c>
      <c r="E18" s="108">
        <f>IF(C18="","",VLOOKUP(C18,SZ!$C$4:$G$203,3,1))</f>
      </c>
      <c r="F18" s="109">
        <f>IF(C18="","",VLOOKUP(C18,SZ!$C$4:$G$203,4,1))</f>
      </c>
      <c r="G18" s="137">
        <f>IF(C18="","",VLOOKUP(C18,SZ!$C$4:$G$203,5,1))</f>
      </c>
      <c r="H18" s="113"/>
    </row>
    <row r="19" spans="2:8" ht="18.75" customHeight="1">
      <c r="B19" s="112" t="s">
        <v>108</v>
      </c>
      <c r="C19" s="100"/>
      <c r="D19" s="107">
        <f>IF(C19="","",VLOOKUP(C19,SZ!$C$4:$G$203,2,1))</f>
      </c>
      <c r="E19" s="108">
        <f>IF(C19="","",VLOOKUP(C19,SZ!$C$4:$G$203,3,1))</f>
      </c>
      <c r="F19" s="109">
        <f>IF(C19="","",VLOOKUP(C19,SZ!$C$4:$G$203,4,1))</f>
      </c>
      <c r="G19" s="137">
        <f>IF(C19="","",VLOOKUP(C19,SZ!$C$4:$G$203,5,1))</f>
      </c>
      <c r="H19" s="115"/>
    </row>
    <row r="20" spans="2:8" ht="18.75" customHeight="1">
      <c r="B20" s="112" t="s">
        <v>111</v>
      </c>
      <c r="C20" s="100"/>
      <c r="D20" s="107">
        <f>IF(C20="","",VLOOKUP(C20,SZ!$C$4:$G$203,2,1))</f>
      </c>
      <c r="E20" s="108">
        <f>IF(C20="","",VLOOKUP(C20,SZ!$C$4:$G$203,3,1))</f>
      </c>
      <c r="F20" s="109">
        <f>IF(C20="","",VLOOKUP(C20,SZ!$C$4:$G$203,4,1))</f>
      </c>
      <c r="G20" s="137">
        <f>IF(C20="","",VLOOKUP(C20,SZ!$C$4:$G$203,5,1))</f>
      </c>
      <c r="H20" s="115"/>
    </row>
    <row r="21" spans="2:8" ht="18.75" customHeight="1">
      <c r="B21" s="112" t="s">
        <v>114</v>
      </c>
      <c r="C21" s="100"/>
      <c r="D21" s="107">
        <f>IF(C21="","",VLOOKUP(C21,SZ!$C$4:$G$203,2,1))</f>
      </c>
      <c r="E21" s="108">
        <f>IF(C21="","",VLOOKUP(C21,SZ!$C$4:$G$203,3,1))</f>
      </c>
      <c r="F21" s="109">
        <f>IF(C21="","",VLOOKUP(C21,SZ!$C$4:$G$203,4,1))</f>
      </c>
      <c r="G21" s="137">
        <f>IF(C21="","",VLOOKUP(C21,SZ!$C$4:$G$203,5,1))</f>
      </c>
      <c r="H21" s="115"/>
    </row>
    <row r="22" spans="2:8" ht="18.75" customHeight="1">
      <c r="B22" s="112" t="s">
        <v>117</v>
      </c>
      <c r="C22" s="100"/>
      <c r="D22" s="107">
        <f>IF(C22="","",VLOOKUP(C22,SZ!$C$4:$G$203,2,1))</f>
      </c>
      <c r="E22" s="108">
        <f>IF(C22="","",VLOOKUP(C22,SZ!$C$4:$G$203,3,1))</f>
      </c>
      <c r="F22" s="109">
        <f>IF(C22="","",VLOOKUP(C22,SZ!$C$4:$G$203,4,1))</f>
      </c>
      <c r="G22" s="137">
        <f>IF(C22="","",VLOOKUP(C22,SZ!$C$4:$G$203,5,1))</f>
      </c>
      <c r="H22" s="115"/>
    </row>
    <row r="23" spans="2:8" ht="18.75" customHeight="1">
      <c r="B23" s="112" t="s">
        <v>119</v>
      </c>
      <c r="C23" s="100"/>
      <c r="D23" s="107">
        <f>IF(C23="","",VLOOKUP(C23,SZ!$C$4:$G$203,2,1))</f>
      </c>
      <c r="E23" s="108">
        <f>IF(C23="","",VLOOKUP(C23,SZ!$C$4:$G$203,3,1))</f>
      </c>
      <c r="F23" s="109">
        <f>IF(C23="","",VLOOKUP(C23,SZ!$C$4:$G$203,4,1))</f>
      </c>
      <c r="G23" s="137">
        <f>IF(C23="","",VLOOKUP(C23,SZ!$C$4:$G$203,5,1))</f>
      </c>
      <c r="H23" s="115"/>
    </row>
    <row r="24" spans="2:8" ht="18.75" customHeight="1">
      <c r="B24" s="112" t="s">
        <v>122</v>
      </c>
      <c r="C24" s="100"/>
      <c r="D24" s="107">
        <f>IF(C24="","",VLOOKUP(C24,SZ!$C$4:$G$203,2,1))</f>
      </c>
      <c r="E24" s="108">
        <f>IF(C24="","",VLOOKUP(C24,SZ!$C$4:$G$203,3,1))</f>
      </c>
      <c r="F24" s="109">
        <f>IF(C24="","",VLOOKUP(C24,SZ!$C$4:$G$203,4,1))</f>
      </c>
      <c r="G24" s="137">
        <f>IF(C24="","",VLOOKUP(C24,SZ!$C$4:$G$203,5,1))</f>
      </c>
      <c r="H24" s="115"/>
    </row>
    <row r="25" spans="2:8" ht="18.75" customHeight="1">
      <c r="B25" s="112" t="s">
        <v>125</v>
      </c>
      <c r="C25" s="100"/>
      <c r="D25" s="107">
        <f>IF(C25="","",VLOOKUP(C25,SZ!$C$4:$G$203,2,1))</f>
      </c>
      <c r="E25" s="108">
        <f>IF(C25="","",VLOOKUP(C25,SZ!$C$4:$G$203,3,1))</f>
      </c>
      <c r="F25" s="109">
        <f>IF(C25="","",VLOOKUP(C25,SZ!$C$4:$G$203,4,1))</f>
      </c>
      <c r="G25" s="137">
        <f>IF(C25="","",VLOOKUP(C25,SZ!$C$4:$G$203,5,1))</f>
      </c>
      <c r="H25" s="115"/>
    </row>
    <row r="26" spans="2:8" ht="18.75" customHeight="1">
      <c r="B26" s="112" t="s">
        <v>128</v>
      </c>
      <c r="C26" s="100"/>
      <c r="D26" s="107">
        <f>IF(C26="","",VLOOKUP(C26,SZ!$C$4:$G$203,2,1))</f>
      </c>
      <c r="E26" s="108">
        <f>IF(C26="","",VLOOKUP(C26,SZ!$C$4:$G$203,3,1))</f>
      </c>
      <c r="F26" s="109">
        <f>IF(C26="","",VLOOKUP(C26,SZ!$C$4:$G$203,4,1))</f>
      </c>
      <c r="G26" s="137">
        <f>IF(C26="","",VLOOKUP(C26,SZ!$C$4:$G$203,5,1))</f>
      </c>
      <c r="H26" s="115"/>
    </row>
    <row r="27" spans="2:8" ht="18.75" customHeight="1">
      <c r="B27" s="112" t="s">
        <v>131</v>
      </c>
      <c r="C27" s="100"/>
      <c r="D27" s="107">
        <f>IF(C27="","",VLOOKUP(C27,SZ!$C$4:$G$203,2,1))</f>
      </c>
      <c r="E27" s="108">
        <f>IF(C27="","",VLOOKUP(C27,SZ!$C$4:$G$203,3,1))</f>
      </c>
      <c r="F27" s="109">
        <f>IF(C27="","",VLOOKUP(C27,SZ!$C$4:$G$203,4,1))</f>
      </c>
      <c r="G27" s="137">
        <f>IF(C27="","",VLOOKUP(C27,SZ!$C$4:$G$203,5,1))</f>
      </c>
      <c r="H27" s="115"/>
    </row>
    <row r="28" spans="2:8" ht="18.75" customHeight="1">
      <c r="B28" s="112" t="s">
        <v>133</v>
      </c>
      <c r="C28" s="100"/>
      <c r="D28" s="107">
        <f>IF(C28="","",VLOOKUP(C28,SZ!$C$4:$G$203,2,1))</f>
      </c>
      <c r="E28" s="108">
        <f>IF(C28="","",VLOOKUP(C28,SZ!$C$4:$G$203,3,1))</f>
      </c>
      <c r="F28" s="109">
        <f>IF(C28="","",VLOOKUP(C28,SZ!$C$4:$G$203,4,1))</f>
      </c>
      <c r="G28" s="137">
        <f>IF(C28="","",VLOOKUP(C28,SZ!$C$4:$G$203,5,1))</f>
      </c>
      <c r="H28" s="115"/>
    </row>
    <row r="29" spans="2:8" ht="18.75" customHeight="1">
      <c r="B29" s="112" t="s">
        <v>135</v>
      </c>
      <c r="C29" s="100"/>
      <c r="D29" s="107">
        <f>IF(C29="","",VLOOKUP(C29,SZ!$C$4:$G$203,2,1))</f>
      </c>
      <c r="E29" s="108">
        <f>IF(C29="","",VLOOKUP(C29,SZ!$C$4:$G$203,3,1))</f>
      </c>
      <c r="F29" s="109">
        <f>IF(C29="","",VLOOKUP(C29,SZ!$C$4:$G$203,4,1))</f>
      </c>
      <c r="G29" s="137">
        <f>IF(C29="","",VLOOKUP(C29,SZ!$C$4:$G$203,5,1))</f>
      </c>
      <c r="H29" s="115"/>
    </row>
    <row r="30" spans="2:8" ht="18.75" customHeight="1">
      <c r="B30" s="112" t="s">
        <v>138</v>
      </c>
      <c r="C30" s="100"/>
      <c r="D30" s="107">
        <f>IF(C30="","",VLOOKUP(C30,SZ!$C$4:$G$203,2,1))</f>
      </c>
      <c r="E30" s="108">
        <f>IF(C30="","",VLOOKUP(C30,SZ!$C$4:$G$203,3,1))</f>
      </c>
      <c r="F30" s="109">
        <f>IF(C30="","",VLOOKUP(C30,SZ!$C$4:$G$203,4,1))</f>
      </c>
      <c r="G30" s="137">
        <f>IF(C30="","",VLOOKUP(C30,SZ!$C$4:$G$203,5,1))</f>
      </c>
      <c r="H30" s="115"/>
    </row>
    <row r="31" spans="2:8" ht="18.75" customHeight="1">
      <c r="B31" s="112" t="s">
        <v>141</v>
      </c>
      <c r="C31" s="100"/>
      <c r="D31" s="107">
        <f>IF(C31="","",VLOOKUP(C31,SZ!$C$4:$G$203,2,1))</f>
      </c>
      <c r="E31" s="108">
        <f>IF(C31="","",VLOOKUP(C31,SZ!$C$4:$G$203,3,1))</f>
      </c>
      <c r="F31" s="109">
        <f>IF(C31="","",VLOOKUP(C31,SZ!$C$4:$G$203,4,1))</f>
      </c>
      <c r="G31" s="137">
        <f>IF(C31="","",VLOOKUP(C31,SZ!$C$4:$G$203,5,1))</f>
      </c>
      <c r="H31" s="115"/>
    </row>
    <row r="32" spans="2:8" ht="18.75" customHeight="1">
      <c r="B32" s="112" t="s">
        <v>143</v>
      </c>
      <c r="C32" s="100"/>
      <c r="D32" s="107">
        <f>IF(C32="","",VLOOKUP(C32,SZ!$C$4:$G$203,2,1))</f>
      </c>
      <c r="E32" s="108">
        <f>IF(C32="","",VLOOKUP(C32,SZ!$C$4:$G$203,3,1))</f>
      </c>
      <c r="F32" s="109">
        <f>IF(C32="","",VLOOKUP(C32,SZ!$C$4:$G$203,4,1))</f>
      </c>
      <c r="G32" s="137">
        <f>IF(C32="","",VLOOKUP(C32,SZ!$C$4:$G$203,5,1))</f>
      </c>
      <c r="H32" s="115"/>
    </row>
    <row r="33" spans="2:8" ht="18.75" customHeight="1">
      <c r="B33" s="112" t="s">
        <v>145</v>
      </c>
      <c r="C33" s="100"/>
      <c r="D33" s="107">
        <f>IF(C33="","",VLOOKUP(C33,SZ!$C$4:$G$203,2,1))</f>
      </c>
      <c r="E33" s="108">
        <f>IF(C33="","",VLOOKUP(C33,SZ!$C$4:$G$203,3,1))</f>
      </c>
      <c r="F33" s="109">
        <f>IF(C33="","",VLOOKUP(C33,SZ!$C$4:$G$203,4,1))</f>
      </c>
      <c r="G33" s="137">
        <f>IF(C33="","",VLOOKUP(C33,SZ!$C$4:$G$203,5,1))</f>
      </c>
      <c r="H33" s="115"/>
    </row>
    <row r="34" spans="2:8" ht="18.75" customHeight="1">
      <c r="B34" s="120" t="s">
        <v>147</v>
      </c>
      <c r="C34" s="121"/>
      <c r="D34" s="122">
        <f>IF(C34="","",VLOOKUP(C34,SZ!$C$4:$G$203,2,1))</f>
      </c>
      <c r="E34" s="123">
        <f>IF(C34="","",VLOOKUP(C34,SZ!$C$4:$G$203,3,1))</f>
      </c>
      <c r="F34" s="124">
        <f>IF(C34="","",VLOOKUP(C34,SZ!$C$4:$G$203,4,1))</f>
      </c>
      <c r="G34" s="137">
        <f>IF(C34="","",VLOOKUP(C34,SZ!$C$4:$G$203,5,1))</f>
      </c>
      <c r="H34" s="125"/>
    </row>
    <row r="35" spans="2:8" ht="8.25" customHeight="1">
      <c r="B35" s="83"/>
      <c r="C35" s="83"/>
      <c r="D35" s="83"/>
      <c r="E35" s="83"/>
      <c r="F35" s="83"/>
      <c r="G35" s="83"/>
      <c r="H35" s="83"/>
    </row>
    <row r="36" spans="2:7" ht="12.75">
      <c r="B36" s="126" t="s">
        <v>808</v>
      </c>
      <c r="G36" s="126" t="s">
        <v>809</v>
      </c>
    </row>
    <row r="37" ht="6.75" customHeight="1"/>
    <row r="38" spans="2:7" ht="12.75">
      <c r="B38" s="127">
        <f ca="1">TODAY()</f>
        <v>42065</v>
      </c>
      <c r="C38" s="128"/>
      <c r="D38" s="129" t="s">
        <v>810</v>
      </c>
      <c r="G38" s="130" t="s">
        <v>811</v>
      </c>
    </row>
    <row r="39" spans="4:10" ht="12.75">
      <c r="D39" s="131" t="s">
        <v>812</v>
      </c>
      <c r="E39" s="132"/>
      <c r="F39" s="126"/>
      <c r="G39" s="130" t="s">
        <v>813</v>
      </c>
      <c r="H39" s="126"/>
      <c r="J39" s="133"/>
    </row>
    <row r="40" spans="4:10" ht="12.75">
      <c r="D40" s="131" t="s">
        <v>814</v>
      </c>
      <c r="E40" s="2"/>
      <c r="G40" s="130" t="s">
        <v>815</v>
      </c>
      <c r="J40" s="133"/>
    </row>
  </sheetData>
  <sheetProtection selectLockedCells="1" selectUnlockedCells="1"/>
  <printOptions/>
  <pageMargins left="0.19652777777777777" right="0.19652777777777777" top="0.39375" bottom="0.39375" header="0.5118055555555555" footer="0.5118055555555555"/>
  <pageSetup horizontalDpi="300" verticalDpi="300" orientation="portrait" paperSize="9"/>
  <drawing r:id="rId2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J60"/>
  <sheetViews>
    <sheetView workbookViewId="0" topLeftCell="A1">
      <selection activeCell="E20" sqref="E20"/>
    </sheetView>
  </sheetViews>
  <sheetFormatPr defaultColWidth="9.140625" defaultRowHeight="12.75"/>
  <cols>
    <col min="1" max="1" width="1.8515625" style="1" customWidth="1"/>
    <col min="2" max="3" width="7.140625" style="1" customWidth="1"/>
    <col min="4" max="4" width="24.28125" style="1" customWidth="1"/>
    <col min="5" max="5" width="6.421875" style="1" customWidth="1"/>
    <col min="6" max="6" width="5.7109375" style="1" customWidth="1"/>
    <col min="7" max="7" width="31.421875" style="1" customWidth="1"/>
    <col min="8" max="8" width="14.28125" style="1" customWidth="1"/>
    <col min="9" max="9" width="1.8515625" style="1" customWidth="1"/>
    <col min="10" max="27" width="3.140625" style="1" customWidth="1"/>
    <col min="28" max="16384" width="8.7109375" style="1" customWidth="1"/>
  </cols>
  <sheetData>
    <row r="1" ht="52.5" customHeight="1"/>
    <row r="2" ht="26.25" customHeight="1">
      <c r="B2" s="96" t="str">
        <f>CONCATENATE("ÚPICKÁ DESÍTKA - ",'Kateg.'!E3)</f>
        <v>ÚPICKÁ DESÍTKA - 2015</v>
      </c>
    </row>
    <row r="3" spans="2:8" ht="22.5" customHeight="1">
      <c r="B3" s="97" t="str">
        <f>IF(H3="","",VLOOKUP(H3,'Kateg.'!$B$6:$H$26,7,0))</f>
        <v>Muži 40 - 49 let  (1966 - 1975)</v>
      </c>
      <c r="C3" s="50"/>
      <c r="D3" s="52"/>
      <c r="E3" s="52"/>
      <c r="F3" s="52"/>
      <c r="G3" s="52"/>
      <c r="H3" s="98" t="s">
        <v>33</v>
      </c>
    </row>
    <row r="4" spans="2:8" ht="21" customHeight="1">
      <c r="B4" s="53" t="s">
        <v>803</v>
      </c>
      <c r="C4" s="53" t="s">
        <v>67</v>
      </c>
      <c r="D4" s="53" t="s">
        <v>68</v>
      </c>
      <c r="E4" s="86" t="s">
        <v>69</v>
      </c>
      <c r="F4" s="86" t="s">
        <v>70</v>
      </c>
      <c r="G4" s="53" t="s">
        <v>71</v>
      </c>
      <c r="H4" s="53" t="s">
        <v>804</v>
      </c>
    </row>
    <row r="5" spans="2:8" ht="18.75" customHeight="1">
      <c r="B5" s="99" t="s">
        <v>72</v>
      </c>
      <c r="C5" s="100">
        <v>414</v>
      </c>
      <c r="D5" s="139" t="str">
        <f>IF(C5="","",VLOOKUP(C5,SM!$C$4:$G$253,2,1))</f>
        <v>Král Jindřich</v>
      </c>
      <c r="E5" s="140">
        <f>IF(C5="","",VLOOKUP(C5,SM!$C$4:$G$253,3,1))</f>
        <v>1973</v>
      </c>
      <c r="F5" s="102" t="str">
        <f>IF(C5="","",VLOOKUP(C5,SM!$C$4:$G$253,4,1))</f>
        <v>M9</v>
      </c>
      <c r="G5" s="141" t="str">
        <f>IF(C5="","",VLOOKUP(C5,SM!$C$4:$G$253,5,1))</f>
        <v>ISCAREX Č.T.</v>
      </c>
      <c r="H5" s="104" t="s">
        <v>903</v>
      </c>
    </row>
    <row r="6" spans="2:8" ht="18.75" customHeight="1">
      <c r="B6" s="105" t="s">
        <v>75</v>
      </c>
      <c r="C6" s="106">
        <v>281</v>
      </c>
      <c r="D6" s="107" t="str">
        <f>IF(C6="","",VLOOKUP(C6,SM!$C$4:$G$253,2,1))</f>
        <v>Bartoš Dalibor</v>
      </c>
      <c r="E6" s="108">
        <f>IF(C6="","",VLOOKUP(C6,SM!$C$4:$G$253,3,1))</f>
        <v>1975</v>
      </c>
      <c r="F6" s="109" t="str">
        <f>IF(C6="","",VLOOKUP(C6,SM!$C$4:$G$253,4,1))</f>
        <v>M9</v>
      </c>
      <c r="G6" s="110" t="str">
        <f>IF(C6="","",VLOOKUP(C6,SM!$C$4:$G$253,5,1))</f>
        <v>LIAZ Jablonec</v>
      </c>
      <c r="H6" s="113" t="s">
        <v>904</v>
      </c>
    </row>
    <row r="7" spans="2:8" ht="18.75" customHeight="1">
      <c r="B7" s="112" t="s">
        <v>77</v>
      </c>
      <c r="C7" s="106">
        <v>144</v>
      </c>
      <c r="D7" s="107" t="str">
        <f>IF(C7="","",VLOOKUP(C7,SM!$C$4:$G$253,2,1))</f>
        <v>Kincl Marek</v>
      </c>
      <c r="E7" s="108">
        <f>IF(C7="","",VLOOKUP(C7,SM!$C$4:$G$253,3,1))</f>
        <v>1974</v>
      </c>
      <c r="F7" s="109" t="str">
        <f>IF(C7="","",VLOOKUP(C7,SM!$C$4:$G$253,4,1))</f>
        <v>M9</v>
      </c>
      <c r="G7" s="110" t="str">
        <f>IF(C7="","",VLOOKUP(C7,SM!$C$4:$G$253,5,1))</f>
        <v>TJ Maratonstav Úpice</v>
      </c>
      <c r="H7" s="115" t="s">
        <v>905</v>
      </c>
    </row>
    <row r="8" spans="2:8" ht="18.75" customHeight="1">
      <c r="B8" s="112" t="s">
        <v>79</v>
      </c>
      <c r="C8" s="106">
        <v>23</v>
      </c>
      <c r="D8" s="107" t="str">
        <f>IF(C8="","",VLOOKUP(C8,SM!$C$4:$G$253,2,1))</f>
        <v>Mazač Jaroslav</v>
      </c>
      <c r="E8" s="108">
        <f>IF(C8="","",VLOOKUP(C8,SM!$C$4:$G$253,3,1))</f>
        <v>1968</v>
      </c>
      <c r="F8" s="109" t="str">
        <f>IF(C8="","",VLOOKUP(C8,SM!$C$4:$G$253,4,1))</f>
        <v>M9</v>
      </c>
      <c r="G8" s="114" t="str">
        <f>IF(C8="","",VLOOKUP(C8,SM!$C$4:$G$253,5,1))</f>
        <v>WIKOV Hronov</v>
      </c>
      <c r="H8" s="115" t="s">
        <v>906</v>
      </c>
    </row>
    <row r="9" spans="2:8" ht="18.75" customHeight="1">
      <c r="B9" s="112" t="s">
        <v>81</v>
      </c>
      <c r="C9" s="106">
        <v>149</v>
      </c>
      <c r="D9" s="107" t="str">
        <f>IF(C9="","",VLOOKUP(C9,SM!$C$4:$G$253,2,1))</f>
        <v>Šesták Karel</v>
      </c>
      <c r="E9" s="108">
        <f>IF(C9="","",VLOOKUP(C9,SM!$C$4:$G$253,3,1))</f>
        <v>1971</v>
      </c>
      <c r="F9" s="109" t="str">
        <f>IF(C9="","",VLOOKUP(C9,SM!$C$4:$G$253,4,1))</f>
        <v>M9</v>
      </c>
      <c r="G9" s="114" t="str">
        <f>IF(C9="","",VLOOKUP(C9,SM!$C$4:$G$253,5,1))</f>
        <v>ŠEPA</v>
      </c>
      <c r="H9" s="115" t="s">
        <v>907</v>
      </c>
    </row>
    <row r="10" spans="2:8" ht="18.75" customHeight="1">
      <c r="B10" s="112" t="s">
        <v>84</v>
      </c>
      <c r="C10" s="106">
        <v>175</v>
      </c>
      <c r="D10" s="107" t="str">
        <f>IF(C10="","",VLOOKUP(C10,SM!$C$4:$G$253,2,1))</f>
        <v>Kábrt Michal</v>
      </c>
      <c r="E10" s="108">
        <f>IF(C10="","",VLOOKUP(C10,SM!$C$4:$G$253,3,1))</f>
        <v>1972</v>
      </c>
      <c r="F10" s="109" t="str">
        <f>IF(C10="","",VLOOKUP(C10,SM!$C$4:$G$253,4,1))</f>
        <v>M9</v>
      </c>
      <c r="G10" s="114" t="str">
        <f>IF(C10="","",VLOOKUP(C10,SM!$C$4:$G$253,5,1))</f>
        <v>Atletika Rtyně</v>
      </c>
      <c r="H10" s="115" t="s">
        <v>908</v>
      </c>
    </row>
    <row r="11" spans="2:8" ht="18.75" customHeight="1">
      <c r="B11" s="112" t="s">
        <v>87</v>
      </c>
      <c r="C11" s="106">
        <v>415</v>
      </c>
      <c r="D11" s="107" t="str">
        <f>IF(C11="","",VLOOKUP(C11,SM!$C$4:$G$253,2,1))</f>
        <v>Lášek Josef</v>
      </c>
      <c r="E11" s="108">
        <f>IF(C11="","",VLOOKUP(C11,SM!$C$4:$G$253,3,1))</f>
        <v>1969</v>
      </c>
      <c r="F11" s="109" t="str">
        <f>IF(C11="","",VLOOKUP(C11,SM!$C$4:$G$253,4,1))</f>
        <v>M9</v>
      </c>
      <c r="G11" s="114" t="str">
        <f>IF(C11="","",VLOOKUP(C11,SM!$C$4:$G$253,5,1))</f>
        <v>IOS Hradec Králové</v>
      </c>
      <c r="H11" s="115" t="s">
        <v>909</v>
      </c>
    </row>
    <row r="12" spans="2:8" ht="18.75" customHeight="1">
      <c r="B12" s="112" t="s">
        <v>90</v>
      </c>
      <c r="C12" s="106">
        <v>27</v>
      </c>
      <c r="D12" s="107" t="str">
        <f>IF(C12="","",VLOOKUP(C12,SM!$C$4:$G$253,2,1))</f>
        <v>Čtvrtečka Pavel</v>
      </c>
      <c r="E12" s="108">
        <f>IF(C12="","",VLOOKUP(C12,SM!$C$4:$G$253,3,1))</f>
        <v>1968</v>
      </c>
      <c r="F12" s="109" t="str">
        <f>IF(C12="","",VLOOKUP(C12,SM!$C$4:$G$253,4,1))</f>
        <v>M9</v>
      </c>
      <c r="G12" s="114" t="str">
        <f>IF(C12="","",VLOOKUP(C12,SM!$C$4:$G$253,5,1))</f>
        <v>LOKO Trutnov</v>
      </c>
      <c r="H12" s="115" t="s">
        <v>910</v>
      </c>
    </row>
    <row r="13" spans="2:8" ht="18.75" customHeight="1">
      <c r="B13" s="112" t="s">
        <v>93</v>
      </c>
      <c r="C13" s="106">
        <v>419</v>
      </c>
      <c r="D13" s="107" t="str">
        <f>IF(C13="","",VLOOKUP(C13,SM!$C$4:$G$253,2,1))</f>
        <v>Gajdoš Dušan</v>
      </c>
      <c r="E13" s="108">
        <f>IF(C13="","",VLOOKUP(C13,SM!$C$4:$G$253,3,1))</f>
        <v>1973</v>
      </c>
      <c r="F13" s="109" t="str">
        <f>IF(C13="","",VLOOKUP(C13,SM!$C$4:$G$253,4,1))</f>
        <v>M9</v>
      </c>
      <c r="G13" s="114" t="str">
        <f>IF(C13="","",VLOOKUP(C13,SM!$C$4:$G$253,5,1))</f>
        <v>Červený Kostelec</v>
      </c>
      <c r="H13" s="115" t="s">
        <v>911</v>
      </c>
    </row>
    <row r="14" spans="2:8" ht="18.75" customHeight="1">
      <c r="B14" s="112" t="s">
        <v>95</v>
      </c>
      <c r="C14" s="106">
        <v>285</v>
      </c>
      <c r="D14" s="107" t="str">
        <f>IF(C14="","",VLOOKUP(C14,SM!$C$4:$G$253,2,1))</f>
        <v>Belobrad Ivan</v>
      </c>
      <c r="E14" s="108">
        <f>IF(C14="","",VLOOKUP(C14,SM!$C$4:$G$253,3,1))</f>
        <v>1966</v>
      </c>
      <c r="F14" s="109" t="str">
        <f>IF(C14="","",VLOOKUP(C14,SM!$C$4:$G$253,4,1))</f>
        <v>M9</v>
      </c>
      <c r="G14" s="114" t="str">
        <f>IF(C14="","",VLOOKUP(C14,SM!$C$4:$G$253,5,1))</f>
        <v>Žamberk</v>
      </c>
      <c r="H14" s="115" t="s">
        <v>912</v>
      </c>
    </row>
    <row r="15" spans="2:8" ht="18.75" customHeight="1">
      <c r="B15" s="112" t="s">
        <v>98</v>
      </c>
      <c r="C15" s="106">
        <v>205</v>
      </c>
      <c r="D15" s="107" t="str">
        <f>IF(C15="","",VLOOKUP(C15,SM!$C$4:$G$253,2,1))</f>
        <v>Kašpar Josef</v>
      </c>
      <c r="E15" s="108">
        <f>IF(C15="","",VLOOKUP(C15,SM!$C$4:$G$253,3,1))</f>
        <v>1974</v>
      </c>
      <c r="F15" s="109" t="str">
        <f>IF(C15="","",VLOOKUP(C15,SM!$C$4:$G$253,4,1))</f>
        <v>M9</v>
      </c>
      <c r="G15" s="114" t="str">
        <f>IF(C15="","",VLOOKUP(C15,SM!$C$4:$G$253,5,1))</f>
        <v>Rtyně</v>
      </c>
      <c r="H15" s="115" t="s">
        <v>913</v>
      </c>
    </row>
    <row r="16" spans="2:8" ht="18.75" customHeight="1">
      <c r="B16" s="112" t="s">
        <v>101</v>
      </c>
      <c r="C16" s="119">
        <v>37</v>
      </c>
      <c r="D16" s="107" t="str">
        <f>IF(C16="","",VLOOKUP(C16,SM!$C$4:$G$253,2,1))</f>
        <v>Štrof Michal</v>
      </c>
      <c r="E16" s="108">
        <f>IF(C16="","",VLOOKUP(C16,SM!$C$4:$G$253,3,1))</f>
        <v>1973</v>
      </c>
      <c r="F16" s="109" t="str">
        <f>IF(C16="","",VLOOKUP(C16,SM!$C$4:$G$253,4,1))</f>
        <v>M9</v>
      </c>
      <c r="G16" s="114" t="str">
        <f>IF(C16="","",VLOOKUP(C16,SM!$C$4:$G$253,5,1))</f>
        <v>Tenis Úpice</v>
      </c>
      <c r="H16" s="115" t="s">
        <v>914</v>
      </c>
    </row>
    <row r="17" spans="2:8" ht="18.75" customHeight="1">
      <c r="B17" s="112" t="s">
        <v>103</v>
      </c>
      <c r="C17" s="119">
        <v>174</v>
      </c>
      <c r="D17" s="107" t="str">
        <f>IF(C17="","",VLOOKUP(C17,SM!$C$4:$G$253,2,1))</f>
        <v>Skalský Miloš</v>
      </c>
      <c r="E17" s="108">
        <f>IF(C17="","",VLOOKUP(C17,SM!$C$4:$G$253,3,1))</f>
        <v>1967</v>
      </c>
      <c r="F17" s="109" t="str">
        <f>IF(C17="","",VLOOKUP(C17,SM!$C$4:$G$253,4,1))</f>
        <v>M9</v>
      </c>
      <c r="G17" s="114" t="str">
        <f>IF(C17="","",VLOOKUP(C17,SM!$C$4:$G$253,5,1))</f>
        <v>AC Náchod</v>
      </c>
      <c r="H17" s="115" t="s">
        <v>915</v>
      </c>
    </row>
    <row r="18" spans="2:8" ht="18.75" customHeight="1">
      <c r="B18" s="112" t="s">
        <v>106</v>
      </c>
      <c r="C18" s="106">
        <v>418</v>
      </c>
      <c r="D18" s="107" t="str">
        <f>IF(C18="","",VLOOKUP(C18,SM!$C$4:$G$253,2,1))</f>
        <v>Vaněk Václav</v>
      </c>
      <c r="E18" s="108">
        <f>IF(C18="","",VLOOKUP(C18,SM!$C$4:$G$253,3,1))</f>
        <v>1972</v>
      </c>
      <c r="F18" s="109" t="str">
        <f>IF(C18="","",VLOOKUP(C18,SM!$C$4:$G$253,4,1))</f>
        <v>M9</v>
      </c>
      <c r="G18" s="114" t="str">
        <f>IF(C18="","",VLOOKUP(C18,SM!$C$4:$G$253,5,1))</f>
        <v>Bajer Kafe</v>
      </c>
      <c r="H18" s="115" t="s">
        <v>916</v>
      </c>
    </row>
    <row r="19" spans="2:8" ht="18.75" customHeight="1">
      <c r="B19" s="112" t="s">
        <v>108</v>
      </c>
      <c r="C19" s="106">
        <v>214</v>
      </c>
      <c r="D19" s="107" t="str">
        <f>IF(C19="","",VLOOKUP(C19,SM!$C$4:$G$253,2,1))</f>
        <v>Kubín Martin</v>
      </c>
      <c r="E19" s="108">
        <f>IF(C19="","",VLOOKUP(C19,SM!$C$4:$G$253,3,1))</f>
        <v>1970</v>
      </c>
      <c r="F19" s="109" t="str">
        <f>IF(C19="","",VLOOKUP(C19,SM!$C$4:$G$253,4,1))</f>
        <v>M9</v>
      </c>
      <c r="G19" s="114" t="str">
        <f>IF(C19="","",VLOOKUP(C19,SM!$C$4:$G$253,5,1))</f>
        <v>Trutnov</v>
      </c>
      <c r="H19" s="115" t="s">
        <v>917</v>
      </c>
    </row>
    <row r="20" spans="2:8" ht="18.75" customHeight="1">
      <c r="B20" s="112" t="s">
        <v>111</v>
      </c>
      <c r="C20" s="106">
        <v>305</v>
      </c>
      <c r="D20" s="107" t="str">
        <f>IF(C20="","",VLOOKUP(C20,SM!$C$4:$G$253,2,1))</f>
        <v>David Václav</v>
      </c>
      <c r="E20" s="108">
        <f>IF(C20="","",VLOOKUP(C20,SM!$C$4:$G$253,3,1))</f>
        <v>1974</v>
      </c>
      <c r="F20" s="109" t="str">
        <f>IF(C20="","",VLOOKUP(C20,SM!$C$4:$G$253,4,1))</f>
        <v>M9</v>
      </c>
      <c r="G20" s="114" t="str">
        <f>IF(C20="","",VLOOKUP(C20,SM!$C$4:$G$253,5,1))</f>
        <v>Smiřice</v>
      </c>
      <c r="H20" s="115" t="s">
        <v>918</v>
      </c>
    </row>
    <row r="21" spans="2:8" ht="18.75" customHeight="1">
      <c r="B21" s="112" t="s">
        <v>114</v>
      </c>
      <c r="C21" s="119">
        <v>271</v>
      </c>
      <c r="D21" s="107" t="str">
        <f>IF(C21="","",VLOOKUP(C21,SM!$C$4:$G$253,2,1))</f>
        <v>Mervart Václav</v>
      </c>
      <c r="E21" s="108">
        <f>IF(C21="","",VLOOKUP(C21,SM!$C$4:$G$253,3,1))</f>
        <v>1970</v>
      </c>
      <c r="F21" s="109" t="str">
        <f>IF(C21="","",VLOOKUP(C21,SM!$C$4:$G$253,4,1))</f>
        <v>M9</v>
      </c>
      <c r="G21" s="114" t="str">
        <f>IF(C21="","",VLOOKUP(C21,SM!$C$4:$G$253,5,1))</f>
        <v>TC Dobruška</v>
      </c>
      <c r="H21" s="115" t="s">
        <v>919</v>
      </c>
    </row>
    <row r="22" spans="2:8" ht="18.75" customHeight="1">
      <c r="B22" s="112" t="s">
        <v>117</v>
      </c>
      <c r="C22" s="106">
        <v>209</v>
      </c>
      <c r="D22" s="107" t="str">
        <f>IF(C22="","",VLOOKUP(C22,SM!$C$4:$G$253,2,1))</f>
        <v>Volák Pavel</v>
      </c>
      <c r="E22" s="108">
        <f>IF(C22="","",VLOOKUP(C22,SM!$C$4:$G$253,3,1))</f>
        <v>1970</v>
      </c>
      <c r="F22" s="109" t="str">
        <f>IF(C22="","",VLOOKUP(C22,SM!$C$4:$G$253,4,1))</f>
        <v>M9</v>
      </c>
      <c r="G22" s="114" t="str">
        <f>IF(C22="","",VLOOKUP(C22,SM!$C$4:$G$253,5,1))</f>
        <v>OB Broumov</v>
      </c>
      <c r="H22" s="115" t="s">
        <v>920</v>
      </c>
    </row>
    <row r="23" spans="2:8" ht="18.75" customHeight="1">
      <c r="B23" s="112" t="s">
        <v>119</v>
      </c>
      <c r="C23" s="100">
        <v>204</v>
      </c>
      <c r="D23" s="107" t="str">
        <f>IF(C23="","",VLOOKUP(C23,SM!$C$4:$G$253,2,1))</f>
        <v>Brož Jan</v>
      </c>
      <c r="E23" s="108">
        <f>IF(C23="","",VLOOKUP(C23,SM!$C$4:$G$253,3,1))</f>
        <v>1968</v>
      </c>
      <c r="F23" s="109" t="str">
        <f>IF(C23="","",VLOOKUP(C23,SM!$C$4:$G$253,4,1))</f>
        <v>M9</v>
      </c>
      <c r="G23" s="114" t="str">
        <f>IF(C23="","",VLOOKUP(C23,SM!$C$4:$G$253,5,1))</f>
        <v>Rtyně- Náměrka</v>
      </c>
      <c r="H23" s="115" t="s">
        <v>921</v>
      </c>
    </row>
    <row r="24" spans="2:8" ht="18.75" customHeight="1">
      <c r="B24" s="112" t="s">
        <v>122</v>
      </c>
      <c r="C24" s="100">
        <v>275</v>
      </c>
      <c r="D24" s="107" t="str">
        <f>IF(C24="","",VLOOKUP(C24,SM!$C$4:$G$253,2,1))</f>
        <v>Sláma Jiří</v>
      </c>
      <c r="E24" s="108">
        <f>IF(C24="","",VLOOKUP(C24,SM!$C$4:$G$253,3,1))</f>
        <v>1974</v>
      </c>
      <c r="F24" s="109" t="str">
        <f>IF(C24="","",VLOOKUP(C24,SM!$C$4:$G$253,4,1))</f>
        <v>M9</v>
      </c>
      <c r="G24" s="114" t="str">
        <f>IF(C24="","",VLOOKUP(C24,SM!$C$4:$G$253,5,1))</f>
        <v>Nové Město n. M.</v>
      </c>
      <c r="H24" s="115" t="s">
        <v>922</v>
      </c>
    </row>
    <row r="25" spans="2:8" ht="18.75" customHeight="1">
      <c r="B25" s="112" t="s">
        <v>125</v>
      </c>
      <c r="C25" s="100">
        <v>290</v>
      </c>
      <c r="D25" s="107" t="str">
        <f>IF(C25="","",VLOOKUP(C25,SM!$C$4:$G$253,2,1))</f>
        <v>Kirsch Radomír</v>
      </c>
      <c r="E25" s="108">
        <f>IF(C25="","",VLOOKUP(C25,SM!$C$4:$G$253,3,1))</f>
        <v>1975</v>
      </c>
      <c r="F25" s="109" t="str">
        <f>IF(C25="","",VLOOKUP(C25,SM!$C$4:$G$253,4,1))</f>
        <v>M9</v>
      </c>
      <c r="G25" s="114" t="str">
        <f>IF(C25="","",VLOOKUP(C25,SM!$C$4:$G$253,5,1))</f>
        <v>Bak SEAL G. TEAM</v>
      </c>
      <c r="H25" s="115" t="s">
        <v>923</v>
      </c>
    </row>
    <row r="26" spans="2:8" ht="18.75" customHeight="1">
      <c r="B26" s="112" t="s">
        <v>128</v>
      </c>
      <c r="C26" s="100">
        <v>300</v>
      </c>
      <c r="D26" s="107" t="str">
        <f>IF(C26="","",VLOOKUP(C26,SM!$C$4:$G$253,2,1))</f>
        <v>Kulda Jan</v>
      </c>
      <c r="E26" s="108">
        <f>IF(C26="","",VLOOKUP(C26,SM!$C$4:$G$253,3,1))</f>
        <v>1973</v>
      </c>
      <c r="F26" s="109" t="str">
        <f>IF(C26="","",VLOOKUP(C26,SM!$C$4:$G$253,4,1))</f>
        <v>M9</v>
      </c>
      <c r="G26" s="114" t="str">
        <f>IF(C26="","",VLOOKUP(C26,SM!$C$4:$G$253,5,1))</f>
        <v>Sokol Olešnice</v>
      </c>
      <c r="H26" s="115" t="s">
        <v>924</v>
      </c>
    </row>
    <row r="27" spans="2:8" ht="18.75" customHeight="1">
      <c r="B27" s="112" t="s">
        <v>131</v>
      </c>
      <c r="C27" s="100">
        <v>272</v>
      </c>
      <c r="D27" s="107" t="str">
        <f>IF(C27="","",VLOOKUP(C27,SM!$C$4:$G$253,2,1))</f>
        <v>Heger Vojtěch</v>
      </c>
      <c r="E27" s="108">
        <f>IF(C27="","",VLOOKUP(C27,SM!$C$4:$G$253,3,1))</f>
        <v>1974</v>
      </c>
      <c r="F27" s="109" t="str">
        <f>IF(C27="","",VLOOKUP(C27,SM!$C$4:$G$253,4,1))</f>
        <v>M9</v>
      </c>
      <c r="G27" s="114" t="str">
        <f>IF(C27="","",VLOOKUP(C27,SM!$C$4:$G$253,5,1))</f>
        <v>ISCAREX Č.T.</v>
      </c>
      <c r="H27" s="115" t="s">
        <v>925</v>
      </c>
    </row>
    <row r="28" spans="2:8" ht="18.75" customHeight="1">
      <c r="B28" s="112" t="s">
        <v>133</v>
      </c>
      <c r="C28" s="100">
        <v>404</v>
      </c>
      <c r="D28" s="107" t="str">
        <f>IF(C28="","",VLOOKUP(C28,SM!$C$4:$G$253,2,1))</f>
        <v>Hanuš Jiří</v>
      </c>
      <c r="E28" s="108">
        <f>IF(C28="","",VLOOKUP(C28,SM!$C$4:$G$253,3,1))</f>
        <v>1972</v>
      </c>
      <c r="F28" s="109" t="str">
        <f>IF(C28="","",VLOOKUP(C28,SM!$C$4:$G$253,4,1))</f>
        <v>M9</v>
      </c>
      <c r="G28" s="114" t="str">
        <f>IF(C28="","",VLOOKUP(C28,SM!$C$4:$G$253,5,1))</f>
        <v>Vella Cyclink</v>
      </c>
      <c r="H28" s="115" t="s">
        <v>926</v>
      </c>
    </row>
    <row r="29" spans="2:8" ht="18.75" customHeight="1">
      <c r="B29" s="112" t="s">
        <v>135</v>
      </c>
      <c r="C29" s="100">
        <v>25</v>
      </c>
      <c r="D29" s="107" t="str">
        <f>IF(C29="","",VLOOKUP(C29,SM!$C$4:$G$253,2,1))</f>
        <v>Vondra Josef</v>
      </c>
      <c r="E29" s="108">
        <f>IF(C29="","",VLOOKUP(C29,SM!$C$4:$G$253,3,1))</f>
        <v>1971</v>
      </c>
      <c r="F29" s="109" t="str">
        <f>IF(C29="","",VLOOKUP(C29,SM!$C$4:$G$253,4,1))</f>
        <v>M9</v>
      </c>
      <c r="G29" s="114" t="str">
        <f>IF(C29="","",VLOOKUP(C29,SM!$C$4:$G$253,5,1))</f>
        <v>SDH Stolín</v>
      </c>
      <c r="H29" s="115" t="s">
        <v>927</v>
      </c>
    </row>
    <row r="30" spans="2:8" ht="18.75" customHeight="1">
      <c r="B30" s="112" t="s">
        <v>138</v>
      </c>
      <c r="C30" s="100">
        <v>283</v>
      </c>
      <c r="D30" s="107" t="str">
        <f>IF(C30="","",VLOOKUP(C30,SM!$C$4:$G$253,2,1))</f>
        <v>Adam Jiří</v>
      </c>
      <c r="E30" s="108">
        <f>IF(C30="","",VLOOKUP(C30,SM!$C$4:$G$253,3,1))</f>
        <v>1968</v>
      </c>
      <c r="F30" s="109" t="str">
        <f>IF(C30="","",VLOOKUP(C30,SM!$C$4:$G$253,4,1))</f>
        <v>M9</v>
      </c>
      <c r="G30" s="114" t="str">
        <f>IF(C30="","",VLOOKUP(C30,SM!$C$4:$G$253,5,1))</f>
        <v>TENIS Úpice</v>
      </c>
      <c r="H30" s="115" t="s">
        <v>928</v>
      </c>
    </row>
    <row r="31" spans="2:8" ht="18.75" customHeight="1">
      <c r="B31" s="112" t="s">
        <v>141</v>
      </c>
      <c r="C31" s="100">
        <v>282</v>
      </c>
      <c r="D31" s="107" t="str">
        <f>IF(C31="","",VLOOKUP(C31,SM!$C$4:$G$253,2,1))</f>
        <v>Fejfar Aleš</v>
      </c>
      <c r="E31" s="108">
        <f>IF(C31="","",VLOOKUP(C31,SM!$C$4:$G$253,3,1))</f>
        <v>1969</v>
      </c>
      <c r="F31" s="109" t="str">
        <f>IF(C31="","",VLOOKUP(C31,SM!$C$4:$G$253,4,1))</f>
        <v>M9</v>
      </c>
      <c r="G31" s="114" t="str">
        <f>IF(C31="","",VLOOKUP(C31,SM!$C$4:$G$253,5,1))</f>
        <v>Vrchlabí</v>
      </c>
      <c r="H31" s="115" t="s">
        <v>929</v>
      </c>
    </row>
    <row r="32" spans="2:8" ht="18.75" customHeight="1">
      <c r="B32" s="112" t="s">
        <v>143</v>
      </c>
      <c r="C32" s="100">
        <v>405</v>
      </c>
      <c r="D32" s="107" t="str">
        <f>IF(C32="","",VLOOKUP(C32,SM!$C$4:$G$253,2,1))</f>
        <v>Minařík Vít</v>
      </c>
      <c r="E32" s="108">
        <f>IF(C32="","",VLOOKUP(C32,SM!$C$4:$G$253,3,1))</f>
        <v>1972</v>
      </c>
      <c r="F32" s="109" t="str">
        <f>IF(C32="","",VLOOKUP(C32,SM!$C$4:$G$253,4,1))</f>
        <v>M9</v>
      </c>
      <c r="G32" s="114" t="str">
        <f>IF(C32="","",VLOOKUP(C32,SM!$C$4:$G$253,5,1))</f>
        <v>Heřmanice - Brod</v>
      </c>
      <c r="H32" s="115" t="s">
        <v>930</v>
      </c>
    </row>
    <row r="33" spans="2:8" ht="18.75" customHeight="1">
      <c r="B33" s="112" t="s">
        <v>145</v>
      </c>
      <c r="C33" s="100"/>
      <c r="D33" s="107">
        <f>IF(C33="","",VLOOKUP(C33,SM!$C$4:$G$253,2,1))</f>
      </c>
      <c r="E33" s="108">
        <f>IF(C33="","",VLOOKUP(C33,SM!$C$4:$G$253,3,1))</f>
      </c>
      <c r="F33" s="109">
        <f>IF(C33="","",VLOOKUP(C33,SM!$C$4:$G$253,4,1))</f>
      </c>
      <c r="G33" s="114">
        <f>IF(C33="","",VLOOKUP(C33,SM!$C$4:$G$253,5,1))</f>
      </c>
      <c r="H33" s="115"/>
    </row>
    <row r="34" spans="2:8" ht="18.75" customHeight="1">
      <c r="B34" s="112" t="s">
        <v>147</v>
      </c>
      <c r="C34" s="100"/>
      <c r="D34" s="107">
        <f>IF(C34="","",VLOOKUP(C34,SM!$C$4:$G$253,2,1))</f>
      </c>
      <c r="E34" s="108">
        <f>IF(C34="","",VLOOKUP(C34,SM!$C$4:$G$253,3,1))</f>
      </c>
      <c r="F34" s="109">
        <f>IF(C34="","",VLOOKUP(C34,SM!$C$4:$G$253,4,1))</f>
      </c>
      <c r="G34" s="114">
        <f>IF(C34="","",VLOOKUP(C34,SM!$C$4:$G$253,5,1))</f>
      </c>
      <c r="H34" s="115"/>
    </row>
    <row r="35" spans="2:8" ht="18.75" customHeight="1">
      <c r="B35" s="112" t="s">
        <v>149</v>
      </c>
      <c r="C35" s="100"/>
      <c r="D35" s="107"/>
      <c r="E35" s="108"/>
      <c r="F35" s="109"/>
      <c r="G35" s="114"/>
      <c r="H35" s="115"/>
    </row>
    <row r="36" spans="2:8" ht="18.75" customHeight="1">
      <c r="B36" s="112" t="s">
        <v>151</v>
      </c>
      <c r="C36" s="100"/>
      <c r="D36" s="107"/>
      <c r="E36" s="108"/>
      <c r="F36" s="109"/>
      <c r="G36" s="114"/>
      <c r="H36" s="115"/>
    </row>
    <row r="37" spans="2:8" ht="18.75" customHeight="1">
      <c r="B37" s="112" t="s">
        <v>154</v>
      </c>
      <c r="C37" s="100"/>
      <c r="D37" s="107"/>
      <c r="E37" s="108"/>
      <c r="F37" s="109"/>
      <c r="G37" s="114"/>
      <c r="H37" s="115"/>
    </row>
    <row r="38" spans="2:8" ht="18.75" customHeight="1">
      <c r="B38" s="112" t="s">
        <v>156</v>
      </c>
      <c r="C38" s="100"/>
      <c r="D38" s="107"/>
      <c r="E38" s="108"/>
      <c r="F38" s="109"/>
      <c r="G38" s="114"/>
      <c r="H38" s="115"/>
    </row>
    <row r="39" spans="2:8" ht="18.75" customHeight="1">
      <c r="B39" s="112" t="s">
        <v>158</v>
      </c>
      <c r="C39" s="100"/>
      <c r="D39" s="107"/>
      <c r="E39" s="108"/>
      <c r="F39" s="109"/>
      <c r="G39" s="114"/>
      <c r="H39" s="115"/>
    </row>
    <row r="40" spans="2:8" ht="18.75" customHeight="1">
      <c r="B40" s="112" t="s">
        <v>160</v>
      </c>
      <c r="C40" s="100"/>
      <c r="D40" s="107"/>
      <c r="E40" s="108"/>
      <c r="F40" s="109"/>
      <c r="G40" s="114"/>
      <c r="H40" s="115"/>
    </row>
    <row r="41" spans="2:8" ht="18.75" customHeight="1">
      <c r="B41" s="112" t="s">
        <v>162</v>
      </c>
      <c r="C41" s="100"/>
      <c r="D41" s="107"/>
      <c r="E41" s="108"/>
      <c r="F41" s="109"/>
      <c r="G41" s="114"/>
      <c r="H41" s="115"/>
    </row>
    <row r="42" spans="2:8" ht="18.75" customHeight="1">
      <c r="B42" s="112" t="s">
        <v>164</v>
      </c>
      <c r="C42" s="100"/>
      <c r="D42" s="107"/>
      <c r="E42" s="108"/>
      <c r="F42" s="109"/>
      <c r="G42" s="114"/>
      <c r="H42" s="115"/>
    </row>
    <row r="43" spans="2:8" ht="18.75" customHeight="1">
      <c r="B43" s="112" t="s">
        <v>166</v>
      </c>
      <c r="C43" s="100"/>
      <c r="D43" s="107"/>
      <c r="E43" s="108"/>
      <c r="F43" s="109"/>
      <c r="G43" s="114"/>
      <c r="H43" s="115"/>
    </row>
    <row r="44" spans="2:8" ht="18.75" customHeight="1">
      <c r="B44" s="112" t="s">
        <v>169</v>
      </c>
      <c r="C44" s="100"/>
      <c r="D44" s="107"/>
      <c r="E44" s="108"/>
      <c r="F44" s="109"/>
      <c r="G44" s="114"/>
      <c r="H44" s="115"/>
    </row>
    <row r="45" spans="2:8" ht="18.75" customHeight="1">
      <c r="B45" s="112" t="s">
        <v>172</v>
      </c>
      <c r="C45" s="100"/>
      <c r="D45" s="107"/>
      <c r="E45" s="108"/>
      <c r="F45" s="109"/>
      <c r="G45" s="114"/>
      <c r="H45" s="115"/>
    </row>
    <row r="46" spans="2:8" ht="18.75" customHeight="1">
      <c r="B46" s="112" t="s">
        <v>174</v>
      </c>
      <c r="C46" s="100"/>
      <c r="D46" s="107">
        <f>IF(C46="","",VLOOKUP(C46,SM!$C$4:$G$253,2,1))</f>
      </c>
      <c r="E46" s="108">
        <f>IF(C46="","",VLOOKUP(C46,SM!$C$4:$G$253,3,1))</f>
      </c>
      <c r="F46" s="109">
        <f>IF(C46="","",VLOOKUP(C46,SM!$C$4:$G$253,4,1))</f>
      </c>
      <c r="G46" s="114">
        <f>IF(C46="","",VLOOKUP(C46,SM!$C$4:$G$253,5,1))</f>
      </c>
      <c r="H46" s="115"/>
    </row>
    <row r="47" spans="2:8" ht="18.75" customHeight="1">
      <c r="B47" s="112" t="s">
        <v>176</v>
      </c>
      <c r="C47" s="100"/>
      <c r="D47" s="107">
        <f>IF(C47="","",VLOOKUP(C47,SM!$C$4:$G$253,2,1))</f>
      </c>
      <c r="E47" s="108">
        <f>IF(C47="","",VLOOKUP(C47,SM!$C$4:$G$253,3,1))</f>
      </c>
      <c r="F47" s="109">
        <f>IF(C47="","",VLOOKUP(C47,SM!$C$4:$G$253,4,1))</f>
      </c>
      <c r="G47" s="114">
        <f>IF(C47="","",VLOOKUP(C47,SM!$C$4:$G$253,5,1))</f>
      </c>
      <c r="H47" s="115"/>
    </row>
    <row r="48" spans="2:8" ht="18.75" customHeight="1">
      <c r="B48" s="112" t="s">
        <v>178</v>
      </c>
      <c r="C48" s="100"/>
      <c r="D48" s="107">
        <f>IF(C48="","",VLOOKUP(C48,SM!$C$4:$G$253,2,1))</f>
      </c>
      <c r="E48" s="108">
        <f>IF(C48="","",VLOOKUP(C48,SM!$C$4:$G$253,3,1))</f>
      </c>
      <c r="F48" s="109">
        <f>IF(C48="","",VLOOKUP(C48,SM!$C$4:$G$253,4,1))</f>
      </c>
      <c r="G48" s="114">
        <f>IF(C48="","",VLOOKUP(C48,SM!$C$4:$G$253,5,1))</f>
      </c>
      <c r="H48" s="115"/>
    </row>
    <row r="49" spans="2:8" ht="18.75" customHeight="1">
      <c r="B49" s="112" t="s">
        <v>180</v>
      </c>
      <c r="C49" s="100"/>
      <c r="D49" s="107">
        <f>IF(C49="","",VLOOKUP(C49,SM!$C$4:$G$253,2,1))</f>
      </c>
      <c r="E49" s="108">
        <f>IF(C49="","",VLOOKUP(C49,SM!$C$4:$G$253,3,1))</f>
      </c>
      <c r="F49" s="109">
        <f>IF(C49="","",VLOOKUP(C49,SM!$C$4:$G$253,4,1))</f>
      </c>
      <c r="G49" s="114">
        <f>IF(C49="","",VLOOKUP(C49,SM!$C$4:$G$253,5,1))</f>
      </c>
      <c r="H49" s="115"/>
    </row>
    <row r="50" spans="2:8" ht="18.75" customHeight="1">
      <c r="B50" s="112" t="s">
        <v>182</v>
      </c>
      <c r="C50" s="100"/>
      <c r="D50" s="107">
        <f>IF(C50="","",VLOOKUP(C50,SM!$C$4:$G$253,2,1))</f>
      </c>
      <c r="E50" s="108">
        <f>IF(C50="","",VLOOKUP(C50,SM!$C$4:$G$253,3,1))</f>
      </c>
      <c r="F50" s="109">
        <f>IF(C50="","",VLOOKUP(C50,SM!$C$4:$G$253,4,1))</f>
      </c>
      <c r="G50" s="114">
        <f>IF(C50="","",VLOOKUP(C50,SM!$C$4:$G$253,5,1))</f>
      </c>
      <c r="H50" s="115"/>
    </row>
    <row r="51" spans="2:8" ht="18.75" customHeight="1">
      <c r="B51" s="112" t="s">
        <v>185</v>
      </c>
      <c r="C51" s="100"/>
      <c r="D51" s="107">
        <f>IF(C51="","",VLOOKUP(C51,SM!$C$4:$G$253,2,1))</f>
      </c>
      <c r="E51" s="108">
        <f>IF(C51="","",VLOOKUP(C51,SM!$C$4:$G$253,3,1))</f>
      </c>
      <c r="F51" s="109">
        <f>IF(C51="","",VLOOKUP(C51,SM!$C$4:$G$253,4,1))</f>
      </c>
      <c r="G51" s="114">
        <f>IF(C51="","",VLOOKUP(C51,SM!$C$4:$G$253,5,1))</f>
      </c>
      <c r="H51" s="115"/>
    </row>
    <row r="52" spans="2:8" ht="18.75" customHeight="1">
      <c r="B52" s="112" t="s">
        <v>187</v>
      </c>
      <c r="C52" s="100"/>
      <c r="D52" s="107">
        <f>IF(C52="","",VLOOKUP(C52,SM!$C$4:$G$253,2,1))</f>
      </c>
      <c r="E52" s="108">
        <f>IF(C52="","",VLOOKUP(C52,SM!$C$4:$G$253,3,1))</f>
      </c>
      <c r="F52" s="109">
        <f>IF(C52="","",VLOOKUP(C52,SM!$C$4:$G$253,4,1))</f>
      </c>
      <c r="G52" s="114">
        <f>IF(C52="","",VLOOKUP(C52,SM!$C$4:$G$253,5,1))</f>
      </c>
      <c r="H52" s="115"/>
    </row>
    <row r="53" spans="2:8" ht="18.75" customHeight="1">
      <c r="B53" s="112" t="s">
        <v>190</v>
      </c>
      <c r="C53" s="100"/>
      <c r="D53" s="107">
        <f>IF(C53="","",VLOOKUP(C53,SM!$C$4:$G$253,2,1))</f>
      </c>
      <c r="E53" s="108">
        <f>IF(C53="","",VLOOKUP(C53,SM!$C$4:$G$253,3,1))</f>
      </c>
      <c r="F53" s="109">
        <f>IF(C53="","",VLOOKUP(C53,SM!$C$4:$G$253,4,1))</f>
      </c>
      <c r="G53" s="114">
        <f>IF(C53="","",VLOOKUP(C53,SM!$C$4:$G$253,5,1))</f>
      </c>
      <c r="H53" s="115"/>
    </row>
    <row r="54" spans="2:8" ht="18.75" customHeight="1">
      <c r="B54" s="120" t="s">
        <v>192</v>
      </c>
      <c r="C54" s="121"/>
      <c r="D54" s="122">
        <f>IF(C54="","",VLOOKUP(C54,SM!$C$4:$G$253,2,1))</f>
      </c>
      <c r="E54" s="123">
        <f>IF(C54="","",VLOOKUP(C54,SM!$C$4:$G$253,3,1))</f>
      </c>
      <c r="F54" s="124">
        <f>IF(C54="","",VLOOKUP(C54,SM!$C$4:$G$253,4,1))</f>
      </c>
      <c r="G54" s="114">
        <f>IF(C54="","",VLOOKUP(C54,SM!$C$4:$G$253,5,1))</f>
      </c>
      <c r="H54" s="125"/>
    </row>
    <row r="55" spans="2:8" ht="8.25" customHeight="1">
      <c r="B55" s="83"/>
      <c r="C55" s="83"/>
      <c r="D55" s="83"/>
      <c r="E55" s="83"/>
      <c r="F55" s="83"/>
      <c r="G55" s="83"/>
      <c r="H55" s="83"/>
    </row>
    <row r="56" spans="2:7" ht="12.75">
      <c r="B56" s="126" t="s">
        <v>808</v>
      </c>
      <c r="G56" s="126" t="s">
        <v>809</v>
      </c>
    </row>
    <row r="57" ht="6.75" customHeight="1"/>
    <row r="58" spans="2:7" ht="12.75">
      <c r="B58" s="127">
        <f ca="1">TODAY()</f>
        <v>42065</v>
      </c>
      <c r="C58" s="128"/>
      <c r="D58" s="129" t="s">
        <v>810</v>
      </c>
      <c r="G58" s="130" t="s">
        <v>811</v>
      </c>
    </row>
    <row r="59" spans="4:10" ht="12.75">
      <c r="D59" s="131" t="s">
        <v>812</v>
      </c>
      <c r="E59" s="132"/>
      <c r="F59" s="126"/>
      <c r="G59" s="130" t="s">
        <v>813</v>
      </c>
      <c r="H59" s="126"/>
      <c r="J59" s="133"/>
    </row>
    <row r="60" spans="4:10" ht="12.75">
      <c r="D60" s="131" t="s">
        <v>814</v>
      </c>
      <c r="E60" s="2"/>
      <c r="G60" s="130" t="s">
        <v>815</v>
      </c>
      <c r="J60" s="133"/>
    </row>
  </sheetData>
  <sheetProtection selectLockedCells="1" selectUnlockedCells="1"/>
  <printOptions/>
  <pageMargins left="0.19652777777777777" right="0.19652777777777777" top="0.39375" bottom="0.39375" header="0.5118055555555555" footer="0.5118055555555555"/>
  <pageSetup horizontalDpi="300" verticalDpi="300" orientation="portrait" paperSize="9"/>
  <drawing r:id="rId2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J40"/>
  <sheetViews>
    <sheetView workbookViewId="0" topLeftCell="A1">
      <selection activeCell="A1" sqref="A1"/>
    </sheetView>
  </sheetViews>
  <sheetFormatPr defaultColWidth="9.140625" defaultRowHeight="12.75"/>
  <cols>
    <col min="1" max="1" width="1.8515625" style="1" customWidth="1"/>
    <col min="2" max="3" width="7.140625" style="1" customWidth="1"/>
    <col min="4" max="4" width="24.28125" style="1" customWidth="1"/>
    <col min="5" max="5" width="6.421875" style="1" customWidth="1"/>
    <col min="6" max="6" width="5.7109375" style="1" customWidth="1"/>
    <col min="7" max="7" width="31.421875" style="1" customWidth="1"/>
    <col min="8" max="8" width="14.28125" style="1" customWidth="1"/>
    <col min="9" max="9" width="1.8515625" style="1" customWidth="1"/>
    <col min="10" max="27" width="3.140625" style="1" customWidth="1"/>
    <col min="28" max="16384" width="8.7109375" style="1" customWidth="1"/>
  </cols>
  <sheetData>
    <row r="1" ht="52.5" customHeight="1"/>
    <row r="2" ht="26.25" customHeight="1">
      <c r="B2" s="96" t="str">
        <f>CONCATENATE("ÚPICKÁ DESÍTKA - ",'Kateg.'!E3)</f>
        <v>ÚPICKÁ DESÍTKA - 2015</v>
      </c>
    </row>
    <row r="3" spans="2:8" ht="22.5" customHeight="1">
      <c r="B3" s="97" t="str">
        <f>IF(H3="","",VLOOKUP(H3,'Kateg.'!$B$6:$H$26,7,0))</f>
        <v>Ženy nad 35 let  (1980 - a starší)</v>
      </c>
      <c r="C3" s="50"/>
      <c r="D3" s="52"/>
      <c r="E3" s="52"/>
      <c r="F3" s="52"/>
      <c r="G3" s="52"/>
      <c r="H3" s="98" t="s">
        <v>30</v>
      </c>
    </row>
    <row r="4" spans="2:8" ht="21" customHeight="1">
      <c r="B4" s="53" t="s">
        <v>803</v>
      </c>
      <c r="C4" s="53" t="s">
        <v>67</v>
      </c>
      <c r="D4" s="53" t="s">
        <v>68</v>
      </c>
      <c r="E4" s="86" t="s">
        <v>69</v>
      </c>
      <c r="F4" s="86" t="s">
        <v>70</v>
      </c>
      <c r="G4" s="53" t="s">
        <v>71</v>
      </c>
      <c r="H4" s="53" t="s">
        <v>804</v>
      </c>
    </row>
    <row r="5" spans="2:8" ht="18.75" customHeight="1">
      <c r="B5" s="99" t="s">
        <v>72</v>
      </c>
      <c r="C5" s="100">
        <v>260</v>
      </c>
      <c r="D5" s="139" t="str">
        <f>IF(C5="","",VLOOKUP(C5,SZ!$C$4:$G$203,2,1))</f>
        <v>Hanušová Lenka</v>
      </c>
      <c r="E5" s="140">
        <f>IF(C5="","",VLOOKUP(C5,SZ!$C$4:$G$203,3,1))</f>
        <v>1979</v>
      </c>
      <c r="F5" s="102" t="str">
        <f>IF(C5="","",VLOOKUP(C5,SZ!$C$4:$G$203,4,1))</f>
        <v>Z9</v>
      </c>
      <c r="G5" s="142" t="str">
        <f>IF(C5="","",VLOOKUP(C5,SZ!$C$4:$G$203,5,1))</f>
        <v>TT Janovičky</v>
      </c>
      <c r="H5" s="104" t="s">
        <v>931</v>
      </c>
    </row>
    <row r="6" spans="2:8" ht="18.75" customHeight="1">
      <c r="B6" s="105" t="s">
        <v>75</v>
      </c>
      <c r="C6" s="106">
        <v>21</v>
      </c>
      <c r="D6" s="107" t="str">
        <f>IF(C6="","",VLOOKUP(C6,SZ!$C$4:$G$203,2,1))</f>
        <v>Hájková Renata</v>
      </c>
      <c r="E6" s="108">
        <f>IF(C6="","",VLOOKUP(C6,SZ!$C$4:$G$203,3,1))</f>
        <v>1975</v>
      </c>
      <c r="F6" s="109" t="str">
        <f>IF(C6="","",VLOOKUP(C6,SZ!$C$4:$G$203,4,1))</f>
        <v>Z9</v>
      </c>
      <c r="G6" s="136" t="str">
        <f>IF(C6="","",VLOOKUP(C6,SZ!$C$4:$G$203,5,1))</f>
        <v>TJ Maratonstav Úpice</v>
      </c>
      <c r="H6" s="113" t="s">
        <v>932</v>
      </c>
    </row>
    <row r="7" spans="2:8" ht="18.75" customHeight="1">
      <c r="B7" s="112" t="s">
        <v>77</v>
      </c>
      <c r="C7" s="106">
        <v>336</v>
      </c>
      <c r="D7" s="107" t="str">
        <f>IF(C7="","",VLOOKUP(C7,SZ!$C$4:$G$203,2,1))</f>
        <v>Loudová Pavla</v>
      </c>
      <c r="E7" s="108">
        <f>IF(C7="","",VLOOKUP(C7,SZ!$C$4:$G$203,3,1))</f>
        <v>1968</v>
      </c>
      <c r="F7" s="109" t="str">
        <f>IF(C7="","",VLOOKUP(C7,SZ!$C$4:$G$203,4,1))</f>
        <v>Z9</v>
      </c>
      <c r="G7" s="136" t="str">
        <f>IF(C7="","",VLOOKUP(C7,SZ!$C$4:$G$203,5,1))</f>
        <v>AC Česká Lípa</v>
      </c>
      <c r="H7" s="115" t="s">
        <v>933</v>
      </c>
    </row>
    <row r="8" spans="2:8" ht="18.75" customHeight="1">
      <c r="B8" s="112" t="s">
        <v>79</v>
      </c>
      <c r="C8" s="106">
        <v>294</v>
      </c>
      <c r="D8" s="107" t="str">
        <f>IF(C8="","",VLOOKUP(C8,SZ!$C$4:$G$203,2,1))</f>
        <v>Krátka Anna</v>
      </c>
      <c r="E8" s="108">
        <f>IF(C8="","",VLOOKUP(C8,SZ!$C$4:$G$203,3,1))</f>
        <v>1969</v>
      </c>
      <c r="F8" s="109" t="str">
        <f>IF(C8="","",VLOOKUP(C8,SZ!$C$4:$G$203,4,1))</f>
        <v>Z9</v>
      </c>
      <c r="G8" s="137" t="str">
        <f>IF(C8="","",VLOOKUP(C8,SZ!$C$4:$G$203,5,1))</f>
        <v>Hvězda Pardubice</v>
      </c>
      <c r="H8" s="115" t="s">
        <v>934</v>
      </c>
    </row>
    <row r="9" spans="2:8" ht="18.75" customHeight="1">
      <c r="B9" s="112" t="s">
        <v>81</v>
      </c>
      <c r="C9" s="106">
        <v>291</v>
      </c>
      <c r="D9" s="107" t="str">
        <f>IF(C9="","",VLOOKUP(C9,SZ!$C$4:$G$203,2,1))</f>
        <v>Pončová Eva</v>
      </c>
      <c r="E9" s="108">
        <f>IF(C9="","",VLOOKUP(C9,SZ!$C$4:$G$203,3,1))</f>
        <v>1974</v>
      </c>
      <c r="F9" s="109" t="str">
        <f>IF(C9="","",VLOOKUP(C9,SZ!$C$4:$G$203,4,1))</f>
        <v>Z9</v>
      </c>
      <c r="G9" s="137" t="str">
        <f>IF(C9="","",VLOOKUP(C9,SZ!$C$4:$G$203,5,1))</f>
        <v>Jaroměř</v>
      </c>
      <c r="H9" s="115" t="s">
        <v>935</v>
      </c>
    </row>
    <row r="10" spans="2:8" ht="18.75" customHeight="1">
      <c r="B10" s="112" t="s">
        <v>84</v>
      </c>
      <c r="C10" s="106">
        <v>262</v>
      </c>
      <c r="D10" s="107" t="str">
        <f>IF(C10="","",VLOOKUP(C10,SZ!$C$4:$G$203,2,1))</f>
        <v>Tylšová Daniela</v>
      </c>
      <c r="E10" s="108">
        <f>IF(C10="","",VLOOKUP(C10,SZ!$C$4:$G$203,3,1))</f>
        <v>1978</v>
      </c>
      <c r="F10" s="109" t="str">
        <f>IF(C10="","",VLOOKUP(C10,SZ!$C$4:$G$203,4,1))</f>
        <v>Z9</v>
      </c>
      <c r="G10" s="137" t="str">
        <f>IF(C10="","",VLOOKUP(C10,SZ!$C$4:$G$203,5,1))</f>
        <v>HISPORT</v>
      </c>
      <c r="H10" s="115" t="s">
        <v>936</v>
      </c>
    </row>
    <row r="11" spans="2:8" ht="18.75" customHeight="1">
      <c r="B11" s="112" t="s">
        <v>87</v>
      </c>
      <c r="C11" s="106">
        <v>276</v>
      </c>
      <c r="D11" s="107" t="str">
        <f>IF(C11="","",VLOOKUP(C11,SZ!$C$4:$G$203,2,1))</f>
        <v>Jirásková Eva</v>
      </c>
      <c r="E11" s="108">
        <f>IF(C11="","",VLOOKUP(C11,SZ!$C$4:$G$203,3,1))</f>
        <v>1964</v>
      </c>
      <c r="F11" s="109" t="str">
        <f>IF(C11="","",VLOOKUP(C11,SZ!$C$4:$G$203,4,1))</f>
        <v>Z9</v>
      </c>
      <c r="G11" s="137" t="str">
        <f>IF(C11="","",VLOOKUP(C11,SZ!$C$4:$G$203,5,1))</f>
        <v>Lanškroun</v>
      </c>
      <c r="H11" s="115" t="s">
        <v>937</v>
      </c>
    </row>
    <row r="12" spans="2:8" ht="18.75" customHeight="1">
      <c r="B12" s="112" t="s">
        <v>90</v>
      </c>
      <c r="C12" s="106">
        <v>154</v>
      </c>
      <c r="D12" s="107" t="str">
        <f>IF(C12="","",VLOOKUP(C12,SZ!$C$4:$G$203,2,1))</f>
        <v>Hauschková Dagmar</v>
      </c>
      <c r="E12" s="108">
        <f>IF(C12="","",VLOOKUP(C12,SZ!$C$4:$G$203,3,1))</f>
        <v>1965</v>
      </c>
      <c r="F12" s="109" t="str">
        <f>IF(C12="","",VLOOKUP(C12,SZ!$C$4:$G$203,4,1))</f>
        <v>Z9</v>
      </c>
      <c r="G12" s="137" t="str">
        <f>IF(C12="","",VLOOKUP(C12,SZ!$C$4:$G$203,5,1))</f>
        <v>TJ Spartak Police</v>
      </c>
      <c r="H12" s="115" t="s">
        <v>938</v>
      </c>
    </row>
    <row r="13" spans="2:8" ht="18.75" customHeight="1">
      <c r="B13" s="112" t="s">
        <v>93</v>
      </c>
      <c r="C13" s="106">
        <v>411</v>
      </c>
      <c r="D13" s="107" t="str">
        <f>IF(C13="","",VLOOKUP(C13,SZ!$C$4:$G$203,2,1))</f>
        <v>Házová Kristýna</v>
      </c>
      <c r="E13" s="108">
        <f>IF(C13="","",VLOOKUP(C13,SZ!$C$4:$G$203,3,1))</f>
        <v>1971</v>
      </c>
      <c r="F13" s="109" t="str">
        <f>IF(C13="","",VLOOKUP(C13,SZ!$C$4:$G$203,4,1))</f>
        <v>Z9</v>
      </c>
      <c r="G13" s="137" t="str">
        <f>IF(C13="","",VLOOKUP(C13,SZ!$C$4:$G$203,5,1))</f>
        <v>Báječné ženy v běhu Jil.</v>
      </c>
      <c r="H13" s="115" t="s">
        <v>939</v>
      </c>
    </row>
    <row r="14" spans="2:8" ht="18.75" customHeight="1">
      <c r="B14" s="112" t="s">
        <v>95</v>
      </c>
      <c r="C14" s="106">
        <v>292</v>
      </c>
      <c r="D14" s="107" t="str">
        <f>IF(C14="","",VLOOKUP(C14,SZ!$C$4:$G$203,2,1))</f>
        <v>Jonášová Zdeňka</v>
      </c>
      <c r="E14" s="108">
        <f>IF(C14="","",VLOOKUP(C14,SZ!$C$4:$G$203,3,1))</f>
        <v>1964</v>
      </c>
      <c r="F14" s="109" t="str">
        <f>IF(C14="","",VLOOKUP(C14,SZ!$C$4:$G$203,4,1))</f>
        <v>Z9</v>
      </c>
      <c r="G14" s="137" t="str">
        <f>IF(C14="","",VLOOKUP(C14,SZ!$C$4:$G$203,5,1))</f>
        <v>Hradec Králové</v>
      </c>
      <c r="H14" s="115" t="s">
        <v>940</v>
      </c>
    </row>
    <row r="15" spans="2:8" ht="18.75" customHeight="1">
      <c r="B15" s="112" t="s">
        <v>98</v>
      </c>
      <c r="C15" s="106">
        <v>216</v>
      </c>
      <c r="D15" s="116" t="str">
        <f>IF(C15="","",VLOOKUP(C15,SZ!$C$4:$G$203,2,1))</f>
        <v>Rudolfová Jana</v>
      </c>
      <c r="E15" s="117">
        <f>IF(C15="","",VLOOKUP(C15,SZ!$C$4:$G$203,3,1))</f>
        <v>1971</v>
      </c>
      <c r="F15" s="109" t="str">
        <f>IF(C15="","",VLOOKUP(C15,SZ!$C$4:$G$203,4,1))</f>
        <v>Z9</v>
      </c>
      <c r="G15" s="143" t="str">
        <f>IF(C15="","",VLOOKUP(C15,SZ!$C$4:$G$203,5,1))</f>
        <v>BAKSEAL SIX TEAM</v>
      </c>
      <c r="H15" s="111" t="s">
        <v>941</v>
      </c>
    </row>
    <row r="16" spans="2:8" ht="18.75" customHeight="1">
      <c r="B16" s="112" t="s">
        <v>101</v>
      </c>
      <c r="C16" s="106">
        <v>341</v>
      </c>
      <c r="D16" s="107" t="str">
        <f>IF(C16="","",VLOOKUP(C16,SZ!$C$4:$G$203,2,1))</f>
        <v>Krejčí Andrea</v>
      </c>
      <c r="E16" s="108">
        <f>IF(C16="","",VLOOKUP(C16,SZ!$C$4:$G$203,3,1))</f>
        <v>1979</v>
      </c>
      <c r="F16" s="109" t="str">
        <f>IF(C16="","",VLOOKUP(C16,SZ!$C$4:$G$203,4,1))</f>
        <v>Z9</v>
      </c>
      <c r="G16" s="137" t="str">
        <f>IF(C16="","",VLOOKUP(C16,SZ!$C$4:$G$203,5,1))</f>
        <v>MARABU team Boskovice</v>
      </c>
      <c r="H16" s="113" t="s">
        <v>942</v>
      </c>
    </row>
    <row r="17" spans="2:8" ht="18.75" customHeight="1">
      <c r="B17" s="112" t="s">
        <v>103</v>
      </c>
      <c r="C17" s="106">
        <v>412</v>
      </c>
      <c r="D17" s="107" t="str">
        <f>IF(C17="","",VLOOKUP(C17,SZ!$C$4:$G$203,2,1))</f>
        <v>Horkelová Hana</v>
      </c>
      <c r="E17" s="108">
        <f>IF(C17="","",VLOOKUP(C17,SZ!$C$4:$G$203,3,1))</f>
        <v>1974</v>
      </c>
      <c r="F17" s="109" t="str">
        <f>IF(C17="","",VLOOKUP(C17,SZ!$C$4:$G$203,4,1))</f>
        <v>Z9</v>
      </c>
      <c r="G17" s="137" t="str">
        <f>IF(C17="","",VLOOKUP(C17,SZ!$C$4:$G$203,5,1))</f>
        <v>Báječné ženy v běhu Č.S.</v>
      </c>
      <c r="H17" s="115" t="s">
        <v>943</v>
      </c>
    </row>
    <row r="18" spans="2:8" ht="18.75" customHeight="1">
      <c r="B18" s="112" t="s">
        <v>106</v>
      </c>
      <c r="C18" s="106">
        <v>413</v>
      </c>
      <c r="D18" s="107" t="str">
        <f>IF(C18="","",VLOOKUP(C18,SZ!$C$4:$G$203,2,1))</f>
        <v>Benedová Zdenka</v>
      </c>
      <c r="E18" s="108">
        <f>IF(C18="","",VLOOKUP(C18,SZ!$C$4:$G$203,3,1))</f>
        <v>1968</v>
      </c>
      <c r="F18" s="109" t="str">
        <f>IF(C18="","",VLOOKUP(C18,SZ!$C$4:$G$203,4,1))</f>
        <v>Z9</v>
      </c>
      <c r="G18" s="137" t="str">
        <f>IF(C18="","",VLOOKUP(C18,SZ!$C$4:$G$203,5,1))</f>
        <v>Jiskra Třeboň</v>
      </c>
      <c r="H18" s="115" t="s">
        <v>944</v>
      </c>
    </row>
    <row r="19" spans="2:8" ht="18.75" customHeight="1">
      <c r="B19" s="112" t="s">
        <v>108</v>
      </c>
      <c r="C19" s="106">
        <v>135</v>
      </c>
      <c r="D19" s="107" t="str">
        <f>IF(C19="","",VLOOKUP(C19,SZ!$C$4:$G$203,2,1))</f>
        <v>Vacková Hana</v>
      </c>
      <c r="E19" s="108">
        <f>IF(C19="","",VLOOKUP(C19,SZ!$C$4:$G$203,3,1))</f>
        <v>1956</v>
      </c>
      <c r="F19" s="109" t="str">
        <f>IF(C19="","",VLOOKUP(C19,SZ!$C$4:$G$203,4,1))</f>
        <v>Z9</v>
      </c>
      <c r="G19" s="137" t="str">
        <f>IF(C19="","",VLOOKUP(C19,SZ!$C$4:$G$203,5,1))</f>
        <v>Sokol Starkoč</v>
      </c>
      <c r="H19" s="115" t="s">
        <v>945</v>
      </c>
    </row>
    <row r="20" spans="2:8" ht="18.75" customHeight="1">
      <c r="B20" s="112" t="s">
        <v>111</v>
      </c>
      <c r="C20" s="106">
        <v>347</v>
      </c>
      <c r="D20" s="107" t="str">
        <f>IF(C20="","",VLOOKUP(C20,SZ!$C$4:$G$203,2,1))</f>
        <v>Zámečníková Irena</v>
      </c>
      <c r="E20" s="108">
        <f>IF(C20="","",VLOOKUP(C20,SZ!$C$4:$G$203,3,1))</f>
        <v>1971</v>
      </c>
      <c r="F20" s="109" t="str">
        <f>IF(C20="","",VLOOKUP(C20,SZ!$C$4:$G$203,4,1))</f>
        <v>Z9</v>
      </c>
      <c r="G20" s="137" t="str">
        <f>IF(C20="","",VLOOKUP(C20,SZ!$C$4:$G$203,5,1))</f>
        <v>Svoboda nad Úpou</v>
      </c>
      <c r="H20" s="115" t="s">
        <v>946</v>
      </c>
    </row>
    <row r="21" spans="2:8" ht="18.75" customHeight="1">
      <c r="B21" s="112" t="s">
        <v>114</v>
      </c>
      <c r="C21" s="106">
        <v>279</v>
      </c>
      <c r="D21" s="107" t="str">
        <f>IF(C21="","",VLOOKUP(C21,SZ!$C$4:$G$203,2,1))</f>
        <v>Adamová Andrea</v>
      </c>
      <c r="E21" s="108">
        <f>IF(C21="","",VLOOKUP(C21,SZ!$C$4:$G$203,3,1))</f>
        <v>1968</v>
      </c>
      <c r="F21" s="109" t="str">
        <f>IF(C21="","",VLOOKUP(C21,SZ!$C$4:$G$203,4,1))</f>
        <v>Z9</v>
      </c>
      <c r="G21" s="137" t="str">
        <f>IF(C21="","",VLOOKUP(C21,SZ!$C$4:$G$203,5,1))</f>
        <v>TENIS Úpice</v>
      </c>
      <c r="H21" s="115" t="s">
        <v>947</v>
      </c>
    </row>
    <row r="22" spans="2:8" ht="18.75" customHeight="1">
      <c r="B22" s="112" t="s">
        <v>117</v>
      </c>
      <c r="C22" s="100">
        <v>299</v>
      </c>
      <c r="D22" s="107" t="str">
        <f>IF(C22="","",VLOOKUP(C22,SZ!$C$4:$G$203,2,1))</f>
        <v>Hellerová Hana</v>
      </c>
      <c r="E22" s="108">
        <f>IF(C22="","",VLOOKUP(C22,SZ!$C$4:$G$203,3,1))</f>
        <v>1961</v>
      </c>
      <c r="F22" s="109" t="str">
        <f>IF(C22="","",VLOOKUP(C22,SZ!$C$4:$G$203,4,1))</f>
        <v>Z9</v>
      </c>
      <c r="G22" s="137" t="str">
        <f>IF(C22="","",VLOOKUP(C22,SZ!$C$4:$G$203,5,1))</f>
        <v>Hradec Králové</v>
      </c>
      <c r="H22" s="115" t="s">
        <v>948</v>
      </c>
    </row>
    <row r="23" spans="2:8" ht="18.75" customHeight="1">
      <c r="B23" s="112" t="s">
        <v>119</v>
      </c>
      <c r="C23" s="100">
        <v>410</v>
      </c>
      <c r="D23" s="107" t="str">
        <f>IF(C23="","",VLOOKUP(C23,SZ!$C$4:$G$203,2,1))</f>
        <v>Fidlerová Jana</v>
      </c>
      <c r="E23" s="108">
        <f>IF(C23="","",VLOOKUP(C23,SZ!$C$4:$G$203,3,1))</f>
        <v>1975</v>
      </c>
      <c r="F23" s="109" t="str">
        <f>IF(C23="","",VLOOKUP(C23,SZ!$C$4:$G$203,4,1))</f>
        <v>Z9</v>
      </c>
      <c r="G23" s="137" t="str">
        <f>IF(C23="","",VLOOKUP(C23,SZ!$C$4:$G$203,5,1))</f>
        <v>Báječné ženy v běhu Č.S.</v>
      </c>
      <c r="H23" s="115" t="s">
        <v>949</v>
      </c>
    </row>
    <row r="24" spans="2:8" ht="18.75" customHeight="1">
      <c r="B24" s="112" t="s">
        <v>122</v>
      </c>
      <c r="C24" s="138">
        <v>18</v>
      </c>
      <c r="D24" s="107" t="str">
        <f>IF(C24="","",VLOOKUP(C24,SZ!$C$4:$G$203,2,1))</f>
        <v>Vraštilová Miloslava</v>
      </c>
      <c r="E24" s="108">
        <f>IF(C24="","",VLOOKUP(C24,SZ!$C$4:$G$203,3,1))</f>
        <v>1956</v>
      </c>
      <c r="F24" s="109" t="str">
        <f>IF(C24="","",VLOOKUP(C24,SZ!$C$4:$G$203,4,1))</f>
        <v>Z9</v>
      </c>
      <c r="G24" s="137" t="str">
        <f>IF(C24="","",VLOOKUP(C24,SZ!$C$4:$G$203,5,1))</f>
        <v>TJ Maratonstav Úpice</v>
      </c>
      <c r="H24" s="115" t="s">
        <v>950</v>
      </c>
    </row>
    <row r="25" spans="2:8" ht="18.75" customHeight="1">
      <c r="B25" s="112" t="s">
        <v>125</v>
      </c>
      <c r="C25" s="100"/>
      <c r="D25" s="107">
        <f>IF(C25="","",VLOOKUP(C25,SZ!$C$4:$G$203,2,1))</f>
      </c>
      <c r="E25" s="108">
        <f>IF(C25="","",VLOOKUP(C25,SZ!$C$4:$G$203,3,1))</f>
      </c>
      <c r="F25" s="109">
        <f>IF(C25="","",VLOOKUP(C25,SZ!$C$4:$G$203,4,1))</f>
      </c>
      <c r="G25" s="137">
        <f>IF(C25="","",VLOOKUP(C25,SZ!$C$4:$G$203,5,1))</f>
      </c>
      <c r="H25" s="115"/>
    </row>
    <row r="26" spans="2:8" ht="18.75" customHeight="1">
      <c r="B26" s="112" t="s">
        <v>128</v>
      </c>
      <c r="C26" s="138"/>
      <c r="D26" s="116">
        <f>IF(C26="","",VLOOKUP(C26,SZ!$C$4:$G$203,2,1))</f>
      </c>
      <c r="E26" s="117">
        <f>IF(C26="","",VLOOKUP(C26,SZ!$C$4:$G$203,3,1))</f>
      </c>
      <c r="F26" s="109">
        <f>IF(C26="","",VLOOKUP(C26,SZ!$C$4:$G$203,4,1))</f>
      </c>
      <c r="G26" s="143">
        <f>IF(C26="","",VLOOKUP(C26,SZ!$C$4:$G$203,5,1))</f>
      </c>
      <c r="H26" s="111"/>
    </row>
    <row r="27" spans="2:8" ht="18.75" customHeight="1">
      <c r="B27" s="112" t="s">
        <v>131</v>
      </c>
      <c r="C27" s="100"/>
      <c r="D27" s="107">
        <f>IF(C27="","",VLOOKUP(C27,SZ!$C$4:$G$203,2,1))</f>
      </c>
      <c r="E27" s="108">
        <f>IF(C27="","",VLOOKUP(C27,SZ!$C$4:$G$203,3,1))</f>
      </c>
      <c r="F27" s="109">
        <f>IF(C27="","",VLOOKUP(C27,SZ!$C$4:$G$203,4,1))</f>
      </c>
      <c r="G27" s="137">
        <f>IF(C27="","",VLOOKUP(C27,SZ!$C$4:$G$203,5,1))</f>
      </c>
      <c r="H27" s="113"/>
    </row>
    <row r="28" spans="2:8" ht="18.75" customHeight="1">
      <c r="B28" s="112" t="s">
        <v>133</v>
      </c>
      <c r="C28" s="100"/>
      <c r="D28" s="107">
        <f>IF(C28="","",VLOOKUP(C28,SZ!$C$4:$G$203,2,1))</f>
      </c>
      <c r="E28" s="108">
        <f>IF(C28="","",VLOOKUP(C28,SZ!$C$4:$G$203,3,1))</f>
      </c>
      <c r="F28" s="109">
        <f>IF(C28="","",VLOOKUP(C28,SZ!$C$4:$G$203,4,1))</f>
      </c>
      <c r="G28" s="137">
        <f>IF(C28="","",VLOOKUP(C28,SZ!$C$4:$G$203,5,1))</f>
      </c>
      <c r="H28" s="115"/>
    </row>
    <row r="29" spans="2:8" ht="18.75" customHeight="1">
      <c r="B29" s="112" t="s">
        <v>135</v>
      </c>
      <c r="C29" s="100"/>
      <c r="D29" s="107">
        <f>IF(C29="","",VLOOKUP(C29,SZ!$C$4:$G$203,2,1))</f>
      </c>
      <c r="E29" s="108">
        <f>IF(C29="","",VLOOKUP(C29,SZ!$C$4:$G$203,3,1))</f>
      </c>
      <c r="F29" s="109">
        <f>IF(C29="","",VLOOKUP(C29,SZ!$C$4:$G$203,4,1))</f>
      </c>
      <c r="G29" s="137">
        <f>IF(C29="","",VLOOKUP(C29,SZ!$C$4:$G$203,5,1))</f>
      </c>
      <c r="H29" s="115"/>
    </row>
    <row r="30" spans="2:8" ht="18.75" customHeight="1">
      <c r="B30" s="112" t="s">
        <v>138</v>
      </c>
      <c r="C30" s="100"/>
      <c r="D30" s="107">
        <f>IF(C30="","",VLOOKUP(C30,SZ!$C$4:$G$203,2,1))</f>
      </c>
      <c r="E30" s="108">
        <f>IF(C30="","",VLOOKUP(C30,SZ!$C$4:$G$203,3,1))</f>
      </c>
      <c r="F30" s="109">
        <f>IF(C30="","",VLOOKUP(C30,SZ!$C$4:$G$203,4,1))</f>
      </c>
      <c r="G30" s="137">
        <f>IF(C30="","",VLOOKUP(C30,SZ!$C$4:$G$203,5,1))</f>
      </c>
      <c r="H30" s="115"/>
    </row>
    <row r="31" spans="2:8" ht="18.75" customHeight="1">
      <c r="B31" s="112" t="s">
        <v>141</v>
      </c>
      <c r="C31" s="100"/>
      <c r="D31" s="107">
        <f>IF(C31="","",VLOOKUP(C31,SZ!$C$4:$G$203,2,1))</f>
      </c>
      <c r="E31" s="108">
        <f>IF(C31="","",VLOOKUP(C31,SZ!$C$4:$G$203,3,1))</f>
      </c>
      <c r="F31" s="109">
        <f>IF(C31="","",VLOOKUP(C31,SZ!$C$4:$G$203,4,1))</f>
      </c>
      <c r="G31" s="137">
        <f>IF(C31="","",VLOOKUP(C31,SZ!$C$4:$G$203,5,1))</f>
      </c>
      <c r="H31" s="115"/>
    </row>
    <row r="32" spans="2:8" ht="18.75" customHeight="1">
      <c r="B32" s="112" t="s">
        <v>143</v>
      </c>
      <c r="C32" s="100"/>
      <c r="D32" s="107">
        <f>IF(C32="","",VLOOKUP(C32,SZ!$C$4:$G$203,2,1))</f>
      </c>
      <c r="E32" s="108">
        <f>IF(C32="","",VLOOKUP(C32,SZ!$C$4:$G$203,3,1))</f>
      </c>
      <c r="F32" s="109">
        <f>IF(C32="","",VLOOKUP(C32,SZ!$C$4:$G$203,4,1))</f>
      </c>
      <c r="G32" s="137">
        <f>IF(C32="","",VLOOKUP(C32,SZ!$C$4:$G$203,5,1))</f>
      </c>
      <c r="H32" s="115"/>
    </row>
    <row r="33" spans="2:8" ht="18.75" customHeight="1">
      <c r="B33" s="112" t="s">
        <v>145</v>
      </c>
      <c r="C33" s="100"/>
      <c r="D33" s="107">
        <f>IF(C33="","",VLOOKUP(C33,SZ!$C$4:$G$203,2,1))</f>
      </c>
      <c r="E33" s="108">
        <f>IF(C33="","",VLOOKUP(C33,SZ!$C$4:$G$203,3,1))</f>
      </c>
      <c r="F33" s="109">
        <f>IF(C33="","",VLOOKUP(C33,SZ!$C$4:$G$203,4,1))</f>
      </c>
      <c r="G33" s="137">
        <f>IF(C33="","",VLOOKUP(C33,SZ!$C$4:$G$203,5,1))</f>
      </c>
      <c r="H33" s="115"/>
    </row>
    <row r="34" spans="2:8" ht="18.75" customHeight="1">
      <c r="B34" s="120" t="s">
        <v>147</v>
      </c>
      <c r="C34" s="121"/>
      <c r="D34" s="122">
        <f>IF(C34="","",VLOOKUP(C34,SZ!$C$4:$G$203,2,1))</f>
      </c>
      <c r="E34" s="123">
        <f>IF(C34="","",VLOOKUP(C34,SZ!$C$4:$G$203,3,1))</f>
      </c>
      <c r="F34" s="124">
        <f>IF(C34="","",VLOOKUP(C34,SZ!$C$4:$G$203,4,1))</f>
      </c>
      <c r="G34" s="137">
        <f>IF(C34="","",VLOOKUP(C34,SZ!$C$4:$G$203,5,1))</f>
      </c>
      <c r="H34" s="125"/>
    </row>
    <row r="35" spans="2:8" ht="8.25" customHeight="1">
      <c r="B35" s="83"/>
      <c r="C35" s="83"/>
      <c r="D35" s="83"/>
      <c r="E35" s="83"/>
      <c r="F35" s="83"/>
      <c r="G35" s="83"/>
      <c r="H35" s="83"/>
    </row>
    <row r="36" spans="2:7" ht="12.75">
      <c r="B36" s="126" t="s">
        <v>808</v>
      </c>
      <c r="G36" s="126" t="s">
        <v>809</v>
      </c>
    </row>
    <row r="37" ht="6.75" customHeight="1"/>
    <row r="38" spans="2:7" ht="12.75">
      <c r="B38" s="127">
        <f ca="1">TODAY()</f>
        <v>42065</v>
      </c>
      <c r="C38" s="128"/>
      <c r="D38" s="129" t="s">
        <v>810</v>
      </c>
      <c r="G38" s="130" t="s">
        <v>811</v>
      </c>
    </row>
    <row r="39" spans="4:10" ht="12.75">
      <c r="D39" s="131" t="s">
        <v>812</v>
      </c>
      <c r="E39" s="132"/>
      <c r="F39" s="126"/>
      <c r="G39" s="130" t="s">
        <v>813</v>
      </c>
      <c r="H39" s="126"/>
      <c r="J39" s="133"/>
    </row>
    <row r="40" spans="4:10" ht="12.75">
      <c r="D40" s="131" t="s">
        <v>814</v>
      </c>
      <c r="E40" s="2"/>
      <c r="G40" s="130" t="s">
        <v>815</v>
      </c>
      <c r="J40" s="133"/>
    </row>
  </sheetData>
  <sheetProtection selectLockedCells="1" selectUnlockedCells="1"/>
  <printOptions/>
  <pageMargins left="0.19652777777777777" right="0.19652777777777777" top="0.39375" bottom="0.39375" header="0.5118055555555555" footer="0.5118055555555555"/>
  <pageSetup horizontalDpi="300" verticalDpi="300" orientation="portrait" paperSize="9"/>
  <drawing r:id="rId2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J60"/>
  <sheetViews>
    <sheetView workbookViewId="0" topLeftCell="A1">
      <selection activeCell="A1" sqref="A1"/>
    </sheetView>
  </sheetViews>
  <sheetFormatPr defaultColWidth="9.140625" defaultRowHeight="12.75"/>
  <cols>
    <col min="1" max="1" width="1.8515625" style="1" customWidth="1"/>
    <col min="2" max="3" width="7.140625" style="1" customWidth="1"/>
    <col min="4" max="4" width="24.28125" style="1" customWidth="1"/>
    <col min="5" max="5" width="6.421875" style="1" customWidth="1"/>
    <col min="6" max="6" width="5.7109375" style="1" customWidth="1"/>
    <col min="7" max="7" width="31.421875" style="1" customWidth="1"/>
    <col min="8" max="8" width="14.28125" style="1" customWidth="1"/>
    <col min="9" max="9" width="1.8515625" style="1" customWidth="1"/>
    <col min="10" max="27" width="3.140625" style="1" customWidth="1"/>
    <col min="28" max="16384" width="8.7109375" style="1" customWidth="1"/>
  </cols>
  <sheetData>
    <row r="1" ht="52.5" customHeight="1"/>
    <row r="2" ht="26.25" customHeight="1">
      <c r="B2" s="96" t="str">
        <f>CONCATENATE("ÚPICKÁ DESÍTKA - ",'Kateg.'!E3)</f>
        <v>ÚPICKÁ DESÍTKA - 2015</v>
      </c>
    </row>
    <row r="3" spans="2:8" ht="22.5" customHeight="1">
      <c r="B3" s="97" t="str">
        <f>IF(H3="","",VLOOKUP(H3,'Kateg.'!$B$6:$H$26,7,0))</f>
        <v>Muži 50 - 59 let  (1956 - 1965)</v>
      </c>
      <c r="C3" s="50"/>
      <c r="D3" s="52"/>
      <c r="E3" s="52"/>
      <c r="F3" s="52"/>
      <c r="G3" s="52"/>
      <c r="H3" s="98" t="s">
        <v>29</v>
      </c>
    </row>
    <row r="4" spans="2:8" ht="21" customHeight="1">
      <c r="B4" s="53" t="s">
        <v>803</v>
      </c>
      <c r="C4" s="53" t="s">
        <v>67</v>
      </c>
      <c r="D4" s="53" t="s">
        <v>68</v>
      </c>
      <c r="E4" s="86" t="s">
        <v>69</v>
      </c>
      <c r="F4" s="86" t="s">
        <v>70</v>
      </c>
      <c r="G4" s="53" t="s">
        <v>71</v>
      </c>
      <c r="H4" s="53" t="s">
        <v>804</v>
      </c>
    </row>
    <row r="5" spans="2:8" ht="18.75" customHeight="1">
      <c r="B5" s="99" t="s">
        <v>72</v>
      </c>
      <c r="C5" s="100">
        <v>346</v>
      </c>
      <c r="D5" s="139" t="str">
        <f>IF(C5="","",VLOOKUP(C5,SM!$C$4:$G$253,2,1))</f>
        <v>Baczewski Edward</v>
      </c>
      <c r="E5" s="140">
        <f>IF(C5="","",VLOOKUP(C5,SM!$C$4:$G$253,3,1))</f>
        <v>1964</v>
      </c>
      <c r="F5" s="102" t="str">
        <f>IF(C5="","",VLOOKUP(C5,SM!$C$4:$G$253,4,1))</f>
        <v>M10</v>
      </c>
      <c r="G5" s="141" t="str">
        <f>IF(C5="","",VLOOKUP(C5,SM!$C$4:$G$253,5,1))</f>
        <v>Polsko</v>
      </c>
      <c r="H5" s="104" t="s">
        <v>951</v>
      </c>
    </row>
    <row r="6" spans="2:8" ht="18.75" customHeight="1">
      <c r="B6" s="105" t="s">
        <v>75</v>
      </c>
      <c r="C6" s="106">
        <v>401</v>
      </c>
      <c r="D6" s="107" t="str">
        <f>IF(C6="","",VLOOKUP(C6,SM!$C$4:$G$253,2,1))</f>
        <v>Louda Petr</v>
      </c>
      <c r="E6" s="108">
        <f>IF(C6="","",VLOOKUP(C6,SM!$C$4:$G$253,3,1))</f>
        <v>1964</v>
      </c>
      <c r="F6" s="109" t="str">
        <f>IF(C6="","",VLOOKUP(C6,SM!$C$4:$G$253,4,1))</f>
        <v>M10</v>
      </c>
      <c r="G6" s="110" t="str">
        <f>IF(C6="","",VLOOKUP(C6,SM!$C$4:$G$253,5,1))</f>
        <v>AC Česká Lípa</v>
      </c>
      <c r="H6" s="113" t="s">
        <v>952</v>
      </c>
    </row>
    <row r="7" spans="2:8" ht="18.75" customHeight="1">
      <c r="B7" s="112" t="s">
        <v>77</v>
      </c>
      <c r="C7" s="119">
        <v>16</v>
      </c>
      <c r="D7" s="116" t="str">
        <f>IF(C7="","",VLOOKUP(C7,SM!$C$4:$G$253,2,1))</f>
        <v>Vacarda Vladimír</v>
      </c>
      <c r="E7" s="117">
        <f>IF(C7="","",VLOOKUP(C7,SM!$C$4:$G$253,3,1))</f>
        <v>1959</v>
      </c>
      <c r="F7" s="109" t="str">
        <f>IF(C7="","",VLOOKUP(C7,SM!$C$4:$G$253,4,1))</f>
        <v>M10</v>
      </c>
      <c r="G7" s="146" t="str">
        <f>IF(C7="","",VLOOKUP(C7,SM!$C$4:$G$253,5,1))</f>
        <v>AC Slovan Liberec</v>
      </c>
      <c r="H7" s="111" t="s">
        <v>953</v>
      </c>
    </row>
    <row r="8" spans="2:8" ht="18.75" customHeight="1">
      <c r="B8" s="112" t="s">
        <v>79</v>
      </c>
      <c r="C8" s="106">
        <v>153</v>
      </c>
      <c r="D8" s="107" t="str">
        <f>IF(C8="","",VLOOKUP(C8,SM!$C$4:$G$253,2,1))</f>
        <v>Osoba Martin</v>
      </c>
      <c r="E8" s="108">
        <f>IF(C8="","",VLOOKUP(C8,SM!$C$4:$G$253,3,1))</f>
        <v>1965</v>
      </c>
      <c r="F8" s="109" t="str">
        <f>IF(C8="","",VLOOKUP(C8,SM!$C$4:$G$253,4,1))</f>
        <v>M10</v>
      </c>
      <c r="G8" s="114" t="str">
        <f>IF(C8="","",VLOOKUP(C8,SM!$C$4:$G$253,5,1))</f>
        <v>LOKO Meziměstí</v>
      </c>
      <c r="H8" s="113" t="s">
        <v>954</v>
      </c>
    </row>
    <row r="9" spans="2:8" ht="18.75" customHeight="1">
      <c r="B9" s="112" t="s">
        <v>81</v>
      </c>
      <c r="C9" s="106">
        <v>11</v>
      </c>
      <c r="D9" s="107" t="str">
        <f>IF(C9="","",VLOOKUP(C9,SM!$C$4:$G$253,2,1))</f>
        <v>Kubeček Ladislav</v>
      </c>
      <c r="E9" s="108">
        <f>IF(C9="","",VLOOKUP(C9,SM!$C$4:$G$253,3,1))</f>
        <v>1962</v>
      </c>
      <c r="F9" s="109" t="str">
        <f>IF(C9="","",VLOOKUP(C9,SM!$C$4:$G$253,4,1))</f>
        <v>M10</v>
      </c>
      <c r="G9" s="114" t="str">
        <f>IF(C9="","",VLOOKUP(C9,SM!$C$4:$G$253,5,1))</f>
        <v>TJ Maratonstav Úpice</v>
      </c>
      <c r="H9" s="115" t="s">
        <v>955</v>
      </c>
    </row>
    <row r="10" spans="2:8" ht="18.75" customHeight="1">
      <c r="B10" s="112" t="s">
        <v>84</v>
      </c>
      <c r="C10" s="119">
        <v>30</v>
      </c>
      <c r="D10" s="116" t="str">
        <f>IF(C10="","",VLOOKUP(C10,SM!$C$4:$G$253,2,1))</f>
        <v>Šolc Vítězslav</v>
      </c>
      <c r="E10" s="117">
        <f>IF(C10="","",VLOOKUP(C10,SM!$C$4:$G$253,3,1))</f>
        <v>1957</v>
      </c>
      <c r="F10" s="109" t="str">
        <f>IF(C10="","",VLOOKUP(C10,SM!$C$4:$G$253,4,1))</f>
        <v>M10</v>
      </c>
      <c r="G10" s="118" t="str">
        <f>IF(C10="","",VLOOKUP(C10,SM!$C$4:$G$253,5,1))</f>
        <v>BKL Machov</v>
      </c>
      <c r="H10" s="111" t="s">
        <v>956</v>
      </c>
    </row>
    <row r="11" spans="2:8" ht="18.75" customHeight="1">
      <c r="B11" s="112" t="s">
        <v>87</v>
      </c>
      <c r="C11" s="106">
        <v>19</v>
      </c>
      <c r="D11" s="107" t="str">
        <f>IF(C11="","",VLOOKUP(C11,SM!$C$4:$G$253,2,1))</f>
        <v>Vanta Josef</v>
      </c>
      <c r="E11" s="108">
        <f>IF(C11="","",VLOOKUP(C11,SM!$C$4:$G$253,3,1))</f>
        <v>1962</v>
      </c>
      <c r="F11" s="109" t="str">
        <f>IF(C11="","",VLOOKUP(C11,SM!$C$4:$G$253,4,1))</f>
        <v>M10</v>
      </c>
      <c r="G11" s="114" t="str">
        <f>IF(C11="","",VLOOKUP(C11,SM!$C$4:$G$253,5,1))</f>
        <v>TC Dobruška</v>
      </c>
      <c r="H11" s="113" t="s">
        <v>957</v>
      </c>
    </row>
    <row r="12" spans="2:8" ht="18.75" customHeight="1">
      <c r="B12" s="112" t="s">
        <v>90</v>
      </c>
      <c r="C12" s="106">
        <v>237</v>
      </c>
      <c r="D12" s="107" t="str">
        <f>IF(C12="","",VLOOKUP(C12,SM!$C$4:$G$253,2,1))</f>
        <v>Fátor Miloslav</v>
      </c>
      <c r="E12" s="108">
        <f>IF(C12="","",VLOOKUP(C12,SM!$C$4:$G$253,3,1))</f>
        <v>1964</v>
      </c>
      <c r="F12" s="109" t="str">
        <f>IF(C12="","",VLOOKUP(C12,SM!$C$4:$G$253,4,1))</f>
        <v>M10</v>
      </c>
      <c r="G12" s="114" t="str">
        <f>IF(C12="","",VLOOKUP(C12,SM!$C$4:$G$253,5,1))</f>
        <v>TJ Maratonstav Úpice</v>
      </c>
      <c r="H12" s="115" t="s">
        <v>958</v>
      </c>
    </row>
    <row r="13" spans="2:8" ht="18.75" customHeight="1">
      <c r="B13" s="112" t="s">
        <v>93</v>
      </c>
      <c r="C13" s="106">
        <v>264</v>
      </c>
      <c r="D13" s="107" t="str">
        <f>IF(C13="","",VLOOKUP(C13,SM!$C$4:$G$253,2,1))</f>
        <v>Malý Jiří</v>
      </c>
      <c r="E13" s="108">
        <f>IF(C13="","",VLOOKUP(C13,SM!$C$4:$G$253,3,1))</f>
        <v>1963</v>
      </c>
      <c r="F13" s="109" t="str">
        <f>IF(C13="","",VLOOKUP(C13,SM!$C$4:$G$253,4,1))</f>
        <v>M10</v>
      </c>
      <c r="G13" s="114" t="str">
        <f>IF(C13="","",VLOOKUP(C13,SM!$C$4:$G$253,5,1))</f>
        <v>TT Janovičky</v>
      </c>
      <c r="H13" s="115" t="s">
        <v>959</v>
      </c>
    </row>
    <row r="14" spans="2:8" ht="18.75" customHeight="1">
      <c r="B14" s="112" t="s">
        <v>95</v>
      </c>
      <c r="C14" s="106">
        <v>225</v>
      </c>
      <c r="D14" s="107" t="str">
        <f>IF(C14="","",VLOOKUP(C14,SM!$C$4:$G$253,2,1))</f>
        <v>Černý Aleš</v>
      </c>
      <c r="E14" s="108">
        <f>IF(C14="","",VLOOKUP(C14,SM!$C$4:$G$253,3,1))</f>
        <v>1964</v>
      </c>
      <c r="F14" s="109" t="str">
        <f>IF(C14="","",VLOOKUP(C14,SM!$C$4:$G$253,4,1))</f>
        <v>M10</v>
      </c>
      <c r="G14" s="114" t="str">
        <f>IF(C14="","",VLOOKUP(C14,SM!$C$4:$G$253,5,1))</f>
        <v>TC Dobruška</v>
      </c>
      <c r="H14" s="115" t="s">
        <v>960</v>
      </c>
    </row>
    <row r="15" spans="2:8" ht="18.75" customHeight="1">
      <c r="B15" s="112" t="s">
        <v>98</v>
      </c>
      <c r="C15" s="106">
        <v>265</v>
      </c>
      <c r="D15" s="107" t="str">
        <f>IF(C15="","",VLOOKUP(C15,SM!$C$4:$G$253,2,1))</f>
        <v>Sedlák Jiří</v>
      </c>
      <c r="E15" s="108">
        <f>IF(C15="","",VLOOKUP(C15,SM!$C$4:$G$253,3,1))</f>
        <v>1958</v>
      </c>
      <c r="F15" s="109" t="str">
        <f>IF(C15="","",VLOOKUP(C15,SM!$C$4:$G$253,4,1))</f>
        <v>M10</v>
      </c>
      <c r="G15" s="114" t="str">
        <f>IF(C15="","",VLOOKUP(C15,SM!$C$4:$G$253,5,1))</f>
        <v>Přelouč</v>
      </c>
      <c r="H15" s="115" t="s">
        <v>961</v>
      </c>
    </row>
    <row r="16" spans="2:8" ht="18.75" customHeight="1">
      <c r="B16" s="112" t="s">
        <v>101</v>
      </c>
      <c r="C16" s="106">
        <v>40</v>
      </c>
      <c r="D16" s="107" t="str">
        <f>IF(C16="","",VLOOKUP(C16,SM!$C$4:$G$253,2,1))</f>
        <v>Krátký Josef</v>
      </c>
      <c r="E16" s="108">
        <f>IF(C16="","",VLOOKUP(C16,SM!$C$4:$G$253,3,1))</f>
        <v>1965</v>
      </c>
      <c r="F16" s="109" t="str">
        <f>IF(C16="","",VLOOKUP(C16,SM!$C$4:$G$253,4,1))</f>
        <v>M10</v>
      </c>
      <c r="G16" s="114" t="str">
        <f>IF(C16="","",VLOOKUP(C16,SM!$C$4:$G$253,5,1))</f>
        <v>Hvězda Pardubice</v>
      </c>
      <c r="H16" s="115" t="s">
        <v>962</v>
      </c>
    </row>
    <row r="17" spans="2:8" ht="18.75" customHeight="1">
      <c r="B17" s="112" t="s">
        <v>103</v>
      </c>
      <c r="C17" s="119"/>
      <c r="D17" s="107">
        <f>IF(C17="","",VLOOKUP(C17,SM!$C$4:$G$253,2,1))</f>
      </c>
      <c r="E17" s="108">
        <f>IF(C17="","",VLOOKUP(C17,SM!$C$4:$G$253,3,1))</f>
      </c>
      <c r="F17" s="109">
        <f>IF(C17="","",VLOOKUP(C17,SM!$C$4:$G$253,4,1))</f>
      </c>
      <c r="G17" s="114">
        <f>IF(C17="","",VLOOKUP(C17,SM!$C$4:$G$253,5,1))</f>
      </c>
      <c r="H17" s="115"/>
    </row>
    <row r="18" spans="2:8" ht="18.75" customHeight="1">
      <c r="B18" s="112" t="s">
        <v>106</v>
      </c>
      <c r="C18" s="106"/>
      <c r="D18" s="107">
        <f>IF(C18="","",VLOOKUP(C18,SM!$C$4:$G$253,2,1))</f>
      </c>
      <c r="E18" s="108">
        <f>IF(C18="","",VLOOKUP(C18,SM!$C$4:$G$253,3,1))</f>
      </c>
      <c r="F18" s="109">
        <f>IF(C18="","",VLOOKUP(C18,SM!$C$4:$G$253,4,1))</f>
      </c>
      <c r="G18" s="114">
        <f>IF(C18="","",VLOOKUP(C18,SM!$C$4:$G$253,5,1))</f>
      </c>
      <c r="H18" s="115"/>
    </row>
    <row r="19" spans="2:8" ht="18.75" customHeight="1">
      <c r="B19" s="112" t="s">
        <v>108</v>
      </c>
      <c r="C19" s="100"/>
      <c r="D19" s="107">
        <f>IF(C19="","",VLOOKUP(C19,SM!$C$4:$G$253,2,1))</f>
      </c>
      <c r="E19" s="108">
        <f>IF(C19="","",VLOOKUP(C19,SM!$C$4:$G$253,3,1))</f>
      </c>
      <c r="F19" s="109">
        <f>IF(C19="","",VLOOKUP(C19,SM!$C$4:$G$253,4,1))</f>
      </c>
      <c r="G19" s="114">
        <f>IF(C19="","",VLOOKUP(C19,SM!$C$4:$G$253,5,1))</f>
      </c>
      <c r="H19" s="115"/>
    </row>
    <row r="20" spans="2:8" ht="18.75" customHeight="1">
      <c r="B20" s="112" t="s">
        <v>111</v>
      </c>
      <c r="C20" s="100"/>
      <c r="D20" s="107">
        <f>IF(C20="","",VLOOKUP(C20,SM!$C$4:$G$253,2,1))</f>
      </c>
      <c r="E20" s="108">
        <f>IF(C20="","",VLOOKUP(C20,SM!$C$4:$G$253,3,1))</f>
      </c>
      <c r="F20" s="109">
        <f>IF(C20="","",VLOOKUP(C20,SM!$C$4:$G$253,4,1))</f>
      </c>
      <c r="G20" s="114">
        <f>IF(C20="","",VLOOKUP(C20,SM!$C$4:$G$253,5,1))</f>
      </c>
      <c r="H20" s="115"/>
    </row>
    <row r="21" spans="2:8" ht="18.75" customHeight="1">
      <c r="B21" s="112" t="s">
        <v>114</v>
      </c>
      <c r="C21" s="100"/>
      <c r="D21" s="107">
        <f>IF(C21="","",VLOOKUP(C21,SM!$C$4:$G$253,2,1))</f>
      </c>
      <c r="E21" s="108">
        <f>IF(C21="","",VLOOKUP(C21,SM!$C$4:$G$253,3,1))</f>
      </c>
      <c r="F21" s="109">
        <f>IF(C21="","",VLOOKUP(C21,SM!$C$4:$G$253,4,1))</f>
      </c>
      <c r="G21" s="114">
        <f>IF(C21="","",VLOOKUP(C21,SM!$C$4:$G$253,5,1))</f>
      </c>
      <c r="H21" s="115"/>
    </row>
    <row r="22" spans="2:8" ht="18.75" customHeight="1">
      <c r="B22" s="112" t="s">
        <v>117</v>
      </c>
      <c r="C22" s="100"/>
      <c r="D22" s="107">
        <f>IF(C22="","",VLOOKUP(C22,SM!$C$4:$G$253,2,1))</f>
      </c>
      <c r="E22" s="108">
        <f>IF(C22="","",VLOOKUP(C22,SM!$C$4:$G$253,3,1))</f>
      </c>
      <c r="F22" s="109">
        <f>IF(C22="","",VLOOKUP(C22,SM!$C$4:$G$253,4,1))</f>
      </c>
      <c r="G22" s="114">
        <f>IF(C22="","",VLOOKUP(C22,SM!$C$4:$G$253,5,1))</f>
      </c>
      <c r="H22" s="115"/>
    </row>
    <row r="23" spans="2:8" ht="18.75" customHeight="1">
      <c r="B23" s="112" t="s">
        <v>119</v>
      </c>
      <c r="C23" s="100"/>
      <c r="D23" s="107">
        <f>IF(C23="","",VLOOKUP(C23,SM!$C$4:$G$253,2,1))</f>
      </c>
      <c r="E23" s="108">
        <f>IF(C23="","",VLOOKUP(C23,SM!$C$4:$G$253,3,1))</f>
      </c>
      <c r="F23" s="109">
        <f>IF(C23="","",VLOOKUP(C23,SM!$C$4:$G$253,4,1))</f>
      </c>
      <c r="G23" s="114">
        <f>IF(C23="","",VLOOKUP(C23,SM!$C$4:$G$253,5,1))</f>
      </c>
      <c r="H23" s="115"/>
    </row>
    <row r="24" spans="2:8" ht="18.75" customHeight="1">
      <c r="B24" s="112" t="s">
        <v>122</v>
      </c>
      <c r="C24" s="100"/>
      <c r="D24" s="107">
        <f>IF(C24="","",VLOOKUP(C24,SM!$C$4:$G$253,2,1))</f>
      </c>
      <c r="E24" s="108">
        <f>IF(C24="","",VLOOKUP(C24,SM!$C$4:$G$253,3,1))</f>
      </c>
      <c r="F24" s="109">
        <f>IF(C24="","",VLOOKUP(C24,SM!$C$4:$G$253,4,1))</f>
      </c>
      <c r="G24" s="114">
        <f>IF(C24="","",VLOOKUP(C24,SM!$C$4:$G$253,5,1))</f>
      </c>
      <c r="H24" s="115"/>
    </row>
    <row r="25" spans="2:8" ht="18.75" customHeight="1">
      <c r="B25" s="112" t="s">
        <v>125</v>
      </c>
      <c r="C25" s="100"/>
      <c r="D25" s="107">
        <f>IF(C25="","",VLOOKUP(C25,SM!$C$4:$G$253,2,1))</f>
      </c>
      <c r="E25" s="108">
        <f>IF(C25="","",VLOOKUP(C25,SM!$C$4:$G$253,3,1))</f>
      </c>
      <c r="F25" s="109">
        <f>IF(C25="","",VLOOKUP(C25,SM!$C$4:$G$253,4,1))</f>
      </c>
      <c r="G25" s="114">
        <f>IF(C25="","",VLOOKUP(C25,SM!$C$4:$G$253,5,1))</f>
      </c>
      <c r="H25" s="115"/>
    </row>
    <row r="26" spans="2:8" ht="18.75" customHeight="1">
      <c r="B26" s="112" t="s">
        <v>128</v>
      </c>
      <c r="C26" s="100"/>
      <c r="D26" s="107">
        <f>IF(C26="","",VLOOKUP(C26,SM!$C$4:$G$253,2,1))</f>
      </c>
      <c r="E26" s="108">
        <f>IF(C26="","",VLOOKUP(C26,SM!$C$4:$G$253,3,1))</f>
      </c>
      <c r="F26" s="109">
        <f>IF(C26="","",VLOOKUP(C26,SM!$C$4:$G$253,4,1))</f>
      </c>
      <c r="G26" s="114">
        <f>IF(C26="","",VLOOKUP(C26,SM!$C$4:$G$253,5,1))</f>
      </c>
      <c r="H26" s="115"/>
    </row>
    <row r="27" spans="2:8" ht="18.75" customHeight="1">
      <c r="B27" s="112" t="s">
        <v>131</v>
      </c>
      <c r="C27" s="100"/>
      <c r="D27" s="107">
        <f>IF(C27="","",VLOOKUP(C27,SM!$C$4:$G$253,2,1))</f>
      </c>
      <c r="E27" s="108">
        <f>IF(C27="","",VLOOKUP(C27,SM!$C$4:$G$253,3,1))</f>
      </c>
      <c r="F27" s="109">
        <f>IF(C27="","",VLOOKUP(C27,SM!$C$4:$G$253,4,1))</f>
      </c>
      <c r="G27" s="114">
        <f>IF(C27="","",VLOOKUP(C27,SM!$C$4:$G$253,5,1))</f>
      </c>
      <c r="H27" s="115"/>
    </row>
    <row r="28" spans="2:8" ht="18.75" customHeight="1">
      <c r="B28" s="112" t="s">
        <v>133</v>
      </c>
      <c r="C28" s="100"/>
      <c r="D28" s="107">
        <f>IF(C28="","",VLOOKUP(C28,SM!$C$4:$G$253,2,1))</f>
      </c>
      <c r="E28" s="108">
        <f>IF(C28="","",VLOOKUP(C28,SM!$C$4:$G$253,3,1))</f>
      </c>
      <c r="F28" s="109">
        <f>IF(C28="","",VLOOKUP(C28,SM!$C$4:$G$253,4,1))</f>
      </c>
      <c r="G28" s="114">
        <f>IF(C28="","",VLOOKUP(C28,SM!$C$4:$G$253,5,1))</f>
      </c>
      <c r="H28" s="115"/>
    </row>
    <row r="29" spans="2:8" ht="18.75" customHeight="1">
      <c r="B29" s="112" t="s">
        <v>135</v>
      </c>
      <c r="C29" s="100"/>
      <c r="D29" s="107">
        <f>IF(C29="","",VLOOKUP(C29,SM!$C$4:$G$253,2,1))</f>
      </c>
      <c r="E29" s="108">
        <f>IF(C29="","",VLOOKUP(C29,SM!$C$4:$G$253,3,1))</f>
      </c>
      <c r="F29" s="109">
        <f>IF(C29="","",VLOOKUP(C29,SM!$C$4:$G$253,4,1))</f>
      </c>
      <c r="G29" s="114">
        <f>IF(C29="","",VLOOKUP(C29,SM!$C$4:$G$253,5,1))</f>
      </c>
      <c r="H29" s="115"/>
    </row>
    <row r="30" spans="2:8" ht="18.75" customHeight="1">
      <c r="B30" s="112" t="s">
        <v>138</v>
      </c>
      <c r="C30" s="100"/>
      <c r="D30" s="107">
        <f>IF(C30="","",VLOOKUP(C30,SM!$C$4:$G$253,2,1))</f>
      </c>
      <c r="E30" s="108">
        <f>IF(C30="","",VLOOKUP(C30,SM!$C$4:$G$253,3,1))</f>
      </c>
      <c r="F30" s="109">
        <f>IF(C30="","",VLOOKUP(C30,SM!$C$4:$G$253,4,1))</f>
      </c>
      <c r="G30" s="114">
        <f>IF(C30="","",VLOOKUP(C30,SM!$C$4:$G$253,5,1))</f>
      </c>
      <c r="H30" s="115"/>
    </row>
    <row r="31" spans="2:8" ht="18.75" customHeight="1">
      <c r="B31" s="112" t="s">
        <v>141</v>
      </c>
      <c r="C31" s="100"/>
      <c r="D31" s="107">
        <f>IF(C31="","",VLOOKUP(C31,SM!$C$4:$G$253,2,1))</f>
      </c>
      <c r="E31" s="108">
        <f>IF(C31="","",VLOOKUP(C31,SM!$C$4:$G$253,3,1))</f>
      </c>
      <c r="F31" s="109">
        <f>IF(C31="","",VLOOKUP(C31,SM!$C$4:$G$253,4,1))</f>
      </c>
      <c r="G31" s="114">
        <f>IF(C31="","",VLOOKUP(C31,SM!$C$4:$G$253,5,1))</f>
      </c>
      <c r="H31" s="115"/>
    </row>
    <row r="32" spans="2:8" ht="18.75" customHeight="1">
      <c r="B32" s="112" t="s">
        <v>143</v>
      </c>
      <c r="C32" s="100"/>
      <c r="D32" s="107">
        <f>IF(C32="","",VLOOKUP(C32,SM!$C$4:$G$253,2,1))</f>
      </c>
      <c r="E32" s="108">
        <f>IF(C32="","",VLOOKUP(C32,SM!$C$4:$G$253,3,1))</f>
      </c>
      <c r="F32" s="109">
        <f>IF(C32="","",VLOOKUP(C32,SM!$C$4:$G$253,4,1))</f>
      </c>
      <c r="G32" s="114">
        <f>IF(C32="","",VLOOKUP(C32,SM!$C$4:$G$253,5,1))</f>
      </c>
      <c r="H32" s="115"/>
    </row>
    <row r="33" spans="2:8" ht="18.75" customHeight="1">
      <c r="B33" s="112" t="s">
        <v>145</v>
      </c>
      <c r="C33" s="100"/>
      <c r="D33" s="107">
        <f>IF(C33="","",VLOOKUP(C33,SM!$C$4:$G$253,2,1))</f>
      </c>
      <c r="E33" s="108">
        <f>IF(C33="","",VLOOKUP(C33,SM!$C$4:$G$253,3,1))</f>
      </c>
      <c r="F33" s="109">
        <f>IF(C33="","",VLOOKUP(C33,SM!$C$4:$G$253,4,1))</f>
      </c>
      <c r="G33" s="114">
        <f>IF(C33="","",VLOOKUP(C33,SM!$C$4:$G$253,5,1))</f>
      </c>
      <c r="H33" s="115"/>
    </row>
    <row r="34" spans="2:8" ht="18.75" customHeight="1">
      <c r="B34" s="112" t="s">
        <v>147</v>
      </c>
      <c r="C34" s="100"/>
      <c r="D34" s="107">
        <f>IF(C34="","",VLOOKUP(C34,SM!$C$4:$G$253,2,1))</f>
      </c>
      <c r="E34" s="108">
        <f>IF(C34="","",VLOOKUP(C34,SM!$C$4:$G$253,3,1))</f>
      </c>
      <c r="F34" s="109">
        <f>IF(C34="","",VLOOKUP(C34,SM!$C$4:$G$253,4,1))</f>
      </c>
      <c r="G34" s="114">
        <f>IF(C34="","",VLOOKUP(C34,SM!$C$4:$G$253,5,1))</f>
      </c>
      <c r="H34" s="115"/>
    </row>
    <row r="35" spans="2:8" ht="18.75" customHeight="1">
      <c r="B35" s="112" t="s">
        <v>149</v>
      </c>
      <c r="C35" s="100"/>
      <c r="D35" s="107">
        <f>IF(C35="","",VLOOKUP(C35,SM!$C$4:$G$253,2,1))</f>
      </c>
      <c r="E35" s="108">
        <f>IF(C35="","",VLOOKUP(C35,SM!$C$4:$G$253,3,1))</f>
      </c>
      <c r="F35" s="109">
        <f>IF(C35="","",VLOOKUP(C35,SM!$C$4:$G$253,4,1))</f>
      </c>
      <c r="G35" s="114">
        <f>IF(C35="","",VLOOKUP(C35,SM!$C$4:$G$253,5,1))</f>
      </c>
      <c r="H35" s="115"/>
    </row>
    <row r="36" spans="2:8" ht="18.75" customHeight="1">
      <c r="B36" s="112" t="s">
        <v>151</v>
      </c>
      <c r="C36" s="100"/>
      <c r="D36" s="107">
        <f>IF(C36="","",VLOOKUP(C36,SM!$C$4:$G$253,2,1))</f>
      </c>
      <c r="E36" s="108">
        <f>IF(C36="","",VLOOKUP(C36,SM!$C$4:$G$253,3,1))</f>
      </c>
      <c r="F36" s="109">
        <f>IF(C36="","",VLOOKUP(C36,SM!$C$4:$G$253,4,1))</f>
      </c>
      <c r="G36" s="114">
        <f>IF(C36="","",VLOOKUP(C36,SM!$C$4:$G$253,5,1))</f>
      </c>
      <c r="H36" s="115"/>
    </row>
    <row r="37" spans="2:8" ht="18.75" customHeight="1">
      <c r="B37" s="112" t="s">
        <v>154</v>
      </c>
      <c r="C37" s="100"/>
      <c r="D37" s="107">
        <f>IF(C37="","",VLOOKUP(C37,SM!$C$4:$G$253,2,1))</f>
      </c>
      <c r="E37" s="108">
        <f>IF(C37="","",VLOOKUP(C37,SM!$C$4:$G$253,3,1))</f>
      </c>
      <c r="F37" s="109">
        <f>IF(C37="","",VLOOKUP(C37,SM!$C$4:$G$253,4,1))</f>
      </c>
      <c r="G37" s="114">
        <f>IF(C37="","",VLOOKUP(C37,SM!$C$4:$G$253,5,1))</f>
      </c>
      <c r="H37" s="115"/>
    </row>
    <row r="38" spans="2:8" ht="18.75" customHeight="1">
      <c r="B38" s="112" t="s">
        <v>156</v>
      </c>
      <c r="C38" s="100"/>
      <c r="D38" s="107">
        <f>IF(C38="","",VLOOKUP(C38,SM!$C$4:$G$253,2,1))</f>
      </c>
      <c r="E38" s="108">
        <f>IF(C38="","",VLOOKUP(C38,SM!$C$4:$G$253,3,1))</f>
      </c>
      <c r="F38" s="109">
        <f>IF(C38="","",VLOOKUP(C38,SM!$C$4:$G$253,4,1))</f>
      </c>
      <c r="G38" s="114">
        <f>IF(C38="","",VLOOKUP(C38,SM!$C$4:$G$253,5,1))</f>
      </c>
      <c r="H38" s="115"/>
    </row>
    <row r="39" spans="2:8" ht="18.75" customHeight="1">
      <c r="B39" s="112" t="s">
        <v>158</v>
      </c>
      <c r="C39" s="100"/>
      <c r="D39" s="107">
        <f>IF(C39="","",VLOOKUP(C39,SM!$C$4:$G$253,2,1))</f>
      </c>
      <c r="E39" s="108">
        <f>IF(C39="","",VLOOKUP(C39,SM!$C$4:$G$253,3,1))</f>
      </c>
      <c r="F39" s="109">
        <f>IF(C39="","",VLOOKUP(C39,SM!$C$4:$G$253,4,1))</f>
      </c>
      <c r="G39" s="114">
        <f>IF(C39="","",VLOOKUP(C39,SM!$C$4:$G$253,5,1))</f>
      </c>
      <c r="H39" s="115"/>
    </row>
    <row r="40" spans="2:8" ht="18.75" customHeight="1">
      <c r="B40" s="112" t="s">
        <v>160</v>
      </c>
      <c r="C40" s="100"/>
      <c r="D40" s="107">
        <f>IF(C40="","",VLOOKUP(C40,SM!$C$4:$G$253,2,1))</f>
      </c>
      <c r="E40" s="108">
        <f>IF(C40="","",VLOOKUP(C40,SM!$C$4:$G$253,3,1))</f>
      </c>
      <c r="F40" s="109">
        <f>IF(C40="","",VLOOKUP(C40,SM!$C$4:$G$253,4,1))</f>
      </c>
      <c r="G40" s="114">
        <f>IF(C40="","",VLOOKUP(C40,SM!$C$4:$G$253,5,1))</f>
      </c>
      <c r="H40" s="115"/>
    </row>
    <row r="41" spans="2:8" ht="18.75" customHeight="1">
      <c r="B41" s="112" t="s">
        <v>162</v>
      </c>
      <c r="C41" s="100"/>
      <c r="D41" s="107">
        <f>IF(C41="","",VLOOKUP(C41,SM!$C$4:$G$253,2,1))</f>
      </c>
      <c r="E41" s="108">
        <f>IF(C41="","",VLOOKUP(C41,SM!$C$4:$G$253,3,1))</f>
      </c>
      <c r="F41" s="109">
        <f>IF(C41="","",VLOOKUP(C41,SM!$C$4:$G$253,4,1))</f>
      </c>
      <c r="G41" s="114">
        <f>IF(C41="","",VLOOKUP(C41,SM!$C$4:$G$253,5,1))</f>
      </c>
      <c r="H41" s="115"/>
    </row>
    <row r="42" spans="2:8" ht="18.75" customHeight="1">
      <c r="B42" s="112" t="s">
        <v>164</v>
      </c>
      <c r="C42" s="100"/>
      <c r="D42" s="107">
        <f>IF(C42="","",VLOOKUP(C42,SM!$C$4:$G$253,2,1))</f>
      </c>
      <c r="E42" s="108">
        <f>IF(C42="","",VLOOKUP(C42,SM!$C$4:$G$253,3,1))</f>
      </c>
      <c r="F42" s="109">
        <f>IF(C42="","",VLOOKUP(C42,SM!$C$4:$G$253,4,1))</f>
      </c>
      <c r="G42" s="114">
        <f>IF(C42="","",VLOOKUP(C42,SM!$C$4:$G$253,5,1))</f>
      </c>
      <c r="H42" s="115"/>
    </row>
    <row r="43" spans="2:8" ht="18.75" customHeight="1">
      <c r="B43" s="112" t="s">
        <v>166</v>
      </c>
      <c r="C43" s="100"/>
      <c r="D43" s="107">
        <f>IF(C43="","",VLOOKUP(C43,SM!$C$4:$G$253,2,1))</f>
      </c>
      <c r="E43" s="108">
        <f>IF(C43="","",VLOOKUP(C43,SM!$C$4:$G$253,3,1))</f>
      </c>
      <c r="F43" s="109">
        <f>IF(C43="","",VLOOKUP(C43,SM!$C$4:$G$253,4,1))</f>
      </c>
      <c r="G43" s="114">
        <f>IF(C43="","",VLOOKUP(C43,SM!$C$4:$G$253,5,1))</f>
      </c>
      <c r="H43" s="115"/>
    </row>
    <row r="44" spans="2:8" ht="18.75" customHeight="1">
      <c r="B44" s="112" t="s">
        <v>169</v>
      </c>
      <c r="C44" s="100"/>
      <c r="D44" s="107">
        <f>IF(C44="","",VLOOKUP(C44,SM!$C$4:$G$253,2,1))</f>
      </c>
      <c r="E44" s="108">
        <f>IF(C44="","",VLOOKUP(C44,SM!$C$4:$G$253,3,1))</f>
      </c>
      <c r="F44" s="109">
        <f>IF(C44="","",VLOOKUP(C44,SM!$C$4:$G$253,4,1))</f>
      </c>
      <c r="G44" s="114">
        <f>IF(C44="","",VLOOKUP(C44,SM!$C$4:$G$253,5,1))</f>
      </c>
      <c r="H44" s="115"/>
    </row>
    <row r="45" spans="2:8" ht="18.75" customHeight="1">
      <c r="B45" s="112" t="s">
        <v>172</v>
      </c>
      <c r="C45" s="100"/>
      <c r="D45" s="107">
        <f>IF(C45="","",VLOOKUP(C45,SM!$C$4:$G$253,2,1))</f>
      </c>
      <c r="E45" s="108">
        <f>IF(C45="","",VLOOKUP(C45,SM!$C$4:$G$253,3,1))</f>
      </c>
      <c r="F45" s="109">
        <f>IF(C45="","",VLOOKUP(C45,SM!$C$4:$G$253,4,1))</f>
      </c>
      <c r="G45" s="114">
        <f>IF(C45="","",VLOOKUP(C45,SM!$C$4:$G$253,5,1))</f>
      </c>
      <c r="H45" s="115"/>
    </row>
    <row r="46" spans="2:8" ht="18.75" customHeight="1">
      <c r="B46" s="112" t="s">
        <v>174</v>
      </c>
      <c r="C46" s="100"/>
      <c r="D46" s="107">
        <f>IF(C46="","",VLOOKUP(C46,SM!$C$4:$G$253,2,1))</f>
      </c>
      <c r="E46" s="108">
        <f>IF(C46="","",VLOOKUP(C46,SM!$C$4:$G$253,3,1))</f>
      </c>
      <c r="F46" s="109">
        <f>IF(C46="","",VLOOKUP(C46,SM!$C$4:$G$253,4,1))</f>
      </c>
      <c r="G46" s="114">
        <f>IF(C46="","",VLOOKUP(C46,SM!$C$4:$G$253,5,1))</f>
      </c>
      <c r="H46" s="115"/>
    </row>
    <row r="47" spans="2:8" ht="18.75" customHeight="1">
      <c r="B47" s="112" t="s">
        <v>176</v>
      </c>
      <c r="C47" s="100"/>
      <c r="D47" s="107">
        <f>IF(C47="","",VLOOKUP(C47,SM!$C$4:$G$253,2,1))</f>
      </c>
      <c r="E47" s="108">
        <f>IF(C47="","",VLOOKUP(C47,SM!$C$4:$G$253,3,1))</f>
      </c>
      <c r="F47" s="109">
        <f>IF(C47="","",VLOOKUP(C47,SM!$C$4:$G$253,4,1))</f>
      </c>
      <c r="G47" s="114">
        <f>IF(C47="","",VLOOKUP(C47,SM!$C$4:$G$253,5,1))</f>
      </c>
      <c r="H47" s="115"/>
    </row>
    <row r="48" spans="2:8" ht="18.75" customHeight="1">
      <c r="B48" s="112" t="s">
        <v>178</v>
      </c>
      <c r="C48" s="100"/>
      <c r="D48" s="107">
        <f>IF(C48="","",VLOOKUP(C48,SM!$C$4:$G$253,2,1))</f>
      </c>
      <c r="E48" s="108">
        <f>IF(C48="","",VLOOKUP(C48,SM!$C$4:$G$253,3,1))</f>
      </c>
      <c r="F48" s="109">
        <f>IF(C48="","",VLOOKUP(C48,SM!$C$4:$G$253,4,1))</f>
      </c>
      <c r="G48" s="114">
        <f>IF(C48="","",VLOOKUP(C48,SM!$C$4:$G$253,5,1))</f>
      </c>
      <c r="H48" s="115"/>
    </row>
    <row r="49" spans="2:8" ht="18.75" customHeight="1">
      <c r="B49" s="112" t="s">
        <v>180</v>
      </c>
      <c r="C49" s="100"/>
      <c r="D49" s="107">
        <f>IF(C49="","",VLOOKUP(C49,SM!$C$4:$G$253,2,1))</f>
      </c>
      <c r="E49" s="108">
        <f>IF(C49="","",VLOOKUP(C49,SM!$C$4:$G$253,3,1))</f>
      </c>
      <c r="F49" s="109">
        <f>IF(C49="","",VLOOKUP(C49,SM!$C$4:$G$253,4,1))</f>
      </c>
      <c r="G49" s="114">
        <f>IF(C49="","",VLOOKUP(C49,SM!$C$4:$G$253,5,1))</f>
      </c>
      <c r="H49" s="115"/>
    </row>
    <row r="50" spans="2:8" ht="18.75" customHeight="1">
      <c r="B50" s="112" t="s">
        <v>182</v>
      </c>
      <c r="C50" s="100"/>
      <c r="D50" s="107">
        <f>IF(C50="","",VLOOKUP(C50,SM!$C$4:$G$253,2,1))</f>
      </c>
      <c r="E50" s="108">
        <f>IF(C50="","",VLOOKUP(C50,SM!$C$4:$G$253,3,1))</f>
      </c>
      <c r="F50" s="109">
        <f>IF(C50="","",VLOOKUP(C50,SM!$C$4:$G$253,4,1))</f>
      </c>
      <c r="G50" s="114">
        <f>IF(C50="","",VLOOKUP(C50,SM!$C$4:$G$253,5,1))</f>
      </c>
      <c r="H50" s="115"/>
    </row>
    <row r="51" spans="2:8" ht="18.75" customHeight="1">
      <c r="B51" s="112" t="s">
        <v>185</v>
      </c>
      <c r="C51" s="100"/>
      <c r="D51" s="107">
        <f>IF(C51="","",VLOOKUP(C51,SM!$C$4:$G$253,2,1))</f>
      </c>
      <c r="E51" s="108">
        <f>IF(C51="","",VLOOKUP(C51,SM!$C$4:$G$253,3,1))</f>
      </c>
      <c r="F51" s="109">
        <f>IF(C51="","",VLOOKUP(C51,SM!$C$4:$G$253,4,1))</f>
      </c>
      <c r="G51" s="114">
        <f>IF(C51="","",VLOOKUP(C51,SM!$C$4:$G$253,5,1))</f>
      </c>
      <c r="H51" s="115"/>
    </row>
    <row r="52" spans="2:8" ht="18.75" customHeight="1">
      <c r="B52" s="112" t="s">
        <v>187</v>
      </c>
      <c r="C52" s="100"/>
      <c r="D52" s="107">
        <f>IF(C52="","",VLOOKUP(C52,SM!$C$4:$G$253,2,1))</f>
      </c>
      <c r="E52" s="108">
        <f>IF(C52="","",VLOOKUP(C52,SM!$C$4:$G$253,3,1))</f>
      </c>
      <c r="F52" s="109">
        <f>IF(C52="","",VLOOKUP(C52,SM!$C$4:$G$253,4,1))</f>
      </c>
      <c r="G52" s="114">
        <f>IF(C52="","",VLOOKUP(C52,SM!$C$4:$G$253,5,1))</f>
      </c>
      <c r="H52" s="115"/>
    </row>
    <row r="53" spans="2:8" ht="18.75" customHeight="1">
      <c r="B53" s="112" t="s">
        <v>190</v>
      </c>
      <c r="C53" s="100"/>
      <c r="D53" s="107">
        <f>IF(C53="","",VLOOKUP(C53,SM!$C$4:$G$253,2,1))</f>
      </c>
      <c r="E53" s="108">
        <f>IF(C53="","",VLOOKUP(C53,SM!$C$4:$G$253,3,1))</f>
      </c>
      <c r="F53" s="109">
        <f>IF(C53="","",VLOOKUP(C53,SM!$C$4:$G$253,4,1))</f>
      </c>
      <c r="G53" s="114">
        <f>IF(C53="","",VLOOKUP(C53,SM!$C$4:$G$253,5,1))</f>
      </c>
      <c r="H53" s="115"/>
    </row>
    <row r="54" spans="2:8" ht="18.75" customHeight="1">
      <c r="B54" s="120" t="s">
        <v>192</v>
      </c>
      <c r="C54" s="121"/>
      <c r="D54" s="122">
        <f>IF(C54="","",VLOOKUP(C54,SM!$C$4:$G$253,2,1))</f>
      </c>
      <c r="E54" s="123">
        <f>IF(C54="","",VLOOKUP(C54,SM!$C$4:$G$253,3,1))</f>
      </c>
      <c r="F54" s="124">
        <f>IF(C54="","",VLOOKUP(C54,SM!$C$4:$G$253,4,1))</f>
      </c>
      <c r="G54" s="114">
        <f>IF(C54="","",VLOOKUP(C54,SM!$C$4:$G$253,5,1))</f>
      </c>
      <c r="H54" s="125"/>
    </row>
    <row r="55" spans="2:8" ht="8.25" customHeight="1">
      <c r="B55" s="83"/>
      <c r="C55" s="83"/>
      <c r="D55" s="83"/>
      <c r="E55" s="83"/>
      <c r="F55" s="83"/>
      <c r="G55" s="83"/>
      <c r="H55" s="83"/>
    </row>
    <row r="56" spans="2:7" ht="12.75">
      <c r="B56" s="126" t="s">
        <v>808</v>
      </c>
      <c r="G56" s="126" t="s">
        <v>809</v>
      </c>
    </row>
    <row r="57" ht="6.75" customHeight="1"/>
    <row r="58" spans="2:7" ht="12.75">
      <c r="B58" s="127">
        <f ca="1">TODAY()</f>
        <v>42065</v>
      </c>
      <c r="C58" s="128"/>
      <c r="D58" s="129" t="s">
        <v>810</v>
      </c>
      <c r="G58" s="130" t="s">
        <v>811</v>
      </c>
    </row>
    <row r="59" spans="4:10" ht="12.75">
      <c r="D59" s="131" t="s">
        <v>812</v>
      </c>
      <c r="E59" s="132"/>
      <c r="F59" s="126"/>
      <c r="G59" s="130" t="s">
        <v>813</v>
      </c>
      <c r="H59" s="126"/>
      <c r="J59" s="133"/>
    </row>
    <row r="60" spans="4:10" ht="12.75">
      <c r="D60" s="131" t="s">
        <v>814</v>
      </c>
      <c r="E60" s="2"/>
      <c r="G60" s="130" t="s">
        <v>815</v>
      </c>
      <c r="J60" s="133"/>
    </row>
  </sheetData>
  <sheetProtection selectLockedCells="1" selectUnlockedCells="1"/>
  <printOptions/>
  <pageMargins left="0.19652777777777777" right="0.19652777777777777" top="0.39375" bottom="0.39375" header="0.5118055555555555" footer="0.5118055555555555"/>
  <pageSetup horizontalDpi="300" verticalDpi="300" orientation="portrait" paperSize="9"/>
  <drawing r:id="rId2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J60"/>
  <sheetViews>
    <sheetView workbookViewId="0" topLeftCell="A1">
      <selection activeCell="A1" sqref="A1"/>
    </sheetView>
  </sheetViews>
  <sheetFormatPr defaultColWidth="9.140625" defaultRowHeight="12.75"/>
  <cols>
    <col min="1" max="1" width="1.8515625" style="1" customWidth="1"/>
    <col min="2" max="3" width="7.140625" style="1" customWidth="1"/>
    <col min="4" max="4" width="24.28125" style="1" customWidth="1"/>
    <col min="5" max="5" width="6.421875" style="1" customWidth="1"/>
    <col min="6" max="6" width="5.7109375" style="1" customWidth="1"/>
    <col min="7" max="7" width="31.421875" style="1" customWidth="1"/>
    <col min="8" max="8" width="14.28125" style="1" customWidth="1"/>
    <col min="9" max="9" width="1.8515625" style="1" customWidth="1"/>
    <col min="10" max="27" width="3.140625" style="1" customWidth="1"/>
    <col min="28" max="16384" width="8.7109375" style="1" customWidth="1"/>
  </cols>
  <sheetData>
    <row r="1" ht="52.5" customHeight="1"/>
    <row r="2" ht="26.25" customHeight="1">
      <c r="B2" s="96" t="str">
        <f>CONCATENATE("ÚPICKÁ DESÍTKA - ",'Kateg.'!E3)</f>
        <v>ÚPICKÁ DESÍTKA - 2015</v>
      </c>
    </row>
    <row r="3" spans="2:8" ht="22.5" customHeight="1">
      <c r="B3" s="97" t="str">
        <f>IF(H3="","",VLOOKUP(H3,'Kateg.'!$B$6:$H$26,7,0))</f>
        <v>Muži nad 60  (1954 - a starší)</v>
      </c>
      <c r="C3" s="50"/>
      <c r="D3" s="52"/>
      <c r="E3" s="52"/>
      <c r="F3" s="52"/>
      <c r="G3" s="52"/>
      <c r="H3" s="98" t="s">
        <v>26</v>
      </c>
    </row>
    <row r="4" spans="2:8" ht="21" customHeight="1">
      <c r="B4" s="53" t="s">
        <v>803</v>
      </c>
      <c r="C4" s="53" t="s">
        <v>67</v>
      </c>
      <c r="D4" s="53" t="s">
        <v>68</v>
      </c>
      <c r="E4" s="86" t="s">
        <v>69</v>
      </c>
      <c r="F4" s="86" t="s">
        <v>70</v>
      </c>
      <c r="G4" s="53" t="s">
        <v>71</v>
      </c>
      <c r="H4" s="53" t="s">
        <v>804</v>
      </c>
    </row>
    <row r="5" spans="2:8" ht="18.75" customHeight="1">
      <c r="B5" s="99" t="s">
        <v>72</v>
      </c>
      <c r="C5" s="100">
        <v>403</v>
      </c>
      <c r="D5" s="139" t="str">
        <f>IF(C5="","",VLOOKUP(C5,SM!$C$4:$G$253,2,1))</f>
        <v>Čivrný Jiří</v>
      </c>
      <c r="E5" s="140">
        <f>IF(C5="","",VLOOKUP(C5,SM!$C$4:$G$253,3,1))</f>
        <v>1953</v>
      </c>
      <c r="F5" s="102" t="str">
        <f>IF(C5="","",VLOOKUP(C5,SM!$C$4:$G$253,4,1))</f>
        <v>M11</v>
      </c>
      <c r="G5" s="141" t="str">
        <f>IF(C5="","",VLOOKUP(C5,SM!$C$4:$G$253,5,1))</f>
        <v>Slovan Liberec</v>
      </c>
      <c r="H5" s="104" t="s">
        <v>963</v>
      </c>
    </row>
    <row r="6" spans="2:8" ht="18.75" customHeight="1">
      <c r="B6" s="105" t="s">
        <v>75</v>
      </c>
      <c r="C6" s="106">
        <v>258</v>
      </c>
      <c r="D6" s="107" t="str">
        <f>IF(C6="","",VLOOKUP(C6,SM!$C$4:$G$253,2,1))</f>
        <v>Bubeníček Jiří</v>
      </c>
      <c r="E6" s="108">
        <f>IF(C6="","",VLOOKUP(C6,SM!$C$4:$G$253,3,1))</f>
        <v>1951</v>
      </c>
      <c r="F6" s="109" t="str">
        <f>IF(C6="","",VLOOKUP(C6,SM!$C$4:$G$253,4,1))</f>
        <v>M11</v>
      </c>
      <c r="G6" s="110" t="str">
        <f>IF(C6="","",VLOOKUP(C6,SM!$C$4:$G$253,5,1))</f>
        <v>SKI SKUHROV N. BĚLOU</v>
      </c>
      <c r="H6" s="113" t="s">
        <v>964</v>
      </c>
    </row>
    <row r="7" spans="2:8" ht="18.75" customHeight="1">
      <c r="B7" s="112" t="s">
        <v>77</v>
      </c>
      <c r="C7" s="106">
        <v>24</v>
      </c>
      <c r="D7" s="107" t="str">
        <f>IF(C7="","",VLOOKUP(C7,SM!$C$4:$G$253,2,1))</f>
        <v>Javůrek Jiří</v>
      </c>
      <c r="E7" s="108">
        <f>IF(C7="","",VLOOKUP(C7,SM!$C$4:$G$253,3,1))</f>
        <v>1948</v>
      </c>
      <c r="F7" s="109" t="str">
        <f>IF(C7="","",VLOOKUP(C7,SM!$C$4:$G$253,4,1))</f>
        <v>M11</v>
      </c>
      <c r="G7" s="110" t="str">
        <f>IF(C7="","",VLOOKUP(C7,SM!$C$4:$G$253,5,1))</f>
        <v>TJ Maratonstav Úpice</v>
      </c>
      <c r="H7" s="115" t="s">
        <v>965</v>
      </c>
    </row>
    <row r="8" spans="2:8" ht="18.75" customHeight="1">
      <c r="B8" s="112" t="s">
        <v>79</v>
      </c>
      <c r="C8" s="106">
        <v>161</v>
      </c>
      <c r="D8" s="116" t="str">
        <f>IF(C8="","",VLOOKUP(C8,SM!$C$4:$G$253,2,1))</f>
        <v>Krajč Zdeněk</v>
      </c>
      <c r="E8" s="117">
        <f>IF(C8="","",VLOOKUP(C8,SM!$C$4:$G$253,3,1))</f>
        <v>1954</v>
      </c>
      <c r="F8" s="109" t="str">
        <f>IF(C8="","",VLOOKUP(C8,SM!$C$4:$G$253,4,1))</f>
        <v>M11</v>
      </c>
      <c r="G8" s="118" t="str">
        <f>IF(C8="","",VLOOKUP(C8,SM!$C$4:$G$253,5,1))</f>
        <v>LOKO Trutnov</v>
      </c>
      <c r="H8" s="111" t="s">
        <v>966</v>
      </c>
    </row>
    <row r="9" spans="2:8" ht="18.75" customHeight="1">
      <c r="B9" s="112" t="s">
        <v>81</v>
      </c>
      <c r="C9" s="106">
        <v>163</v>
      </c>
      <c r="D9" s="107" t="str">
        <f>IF(C9="","",VLOOKUP(C9,SM!$C$4:$G$253,2,1))</f>
        <v>Mach Václav</v>
      </c>
      <c r="E9" s="108">
        <f>IF(C9="","",VLOOKUP(C9,SM!$C$4:$G$253,3,1))</f>
        <v>1955</v>
      </c>
      <c r="F9" s="109" t="str">
        <f>IF(C9="","",VLOOKUP(C9,SM!$C$4:$G$253,4,1))</f>
        <v>M11</v>
      </c>
      <c r="G9" s="114" t="str">
        <f>IF(C9="","",VLOOKUP(C9,SM!$C$4:$G$253,5,1))</f>
        <v>TJ Maratonstav Úpice</v>
      </c>
      <c r="H9" s="113" t="s">
        <v>967</v>
      </c>
    </row>
    <row r="10" spans="2:8" ht="18.75" customHeight="1">
      <c r="B10" s="112" t="s">
        <v>84</v>
      </c>
      <c r="C10" s="106">
        <v>139</v>
      </c>
      <c r="D10" s="107" t="str">
        <f>IF(C10="","",VLOOKUP(C10,SM!$C$4:$G$253,2,1))</f>
        <v>Trejbal Karel</v>
      </c>
      <c r="E10" s="108">
        <f>IF(C10="","",VLOOKUP(C10,SM!$C$4:$G$253,3,1))</f>
        <v>1951</v>
      </c>
      <c r="F10" s="109" t="str">
        <f>IF(C10="","",VLOOKUP(C10,SM!$C$4:$G$253,4,1))</f>
        <v>M11</v>
      </c>
      <c r="G10" s="114" t="str">
        <f>IF(C10="","",VLOOKUP(C10,SM!$C$4:$G$253,5,1))</f>
        <v>SKP Mladá Boleslav</v>
      </c>
      <c r="H10" s="115" t="s">
        <v>968</v>
      </c>
    </row>
    <row r="11" spans="2:8" ht="18.75" customHeight="1">
      <c r="B11" s="112" t="s">
        <v>87</v>
      </c>
      <c r="C11" s="106">
        <v>199</v>
      </c>
      <c r="D11" s="107" t="str">
        <f>IF(C11="","",VLOOKUP(C11,SM!$C$4:$G$253,2,1))</f>
        <v>Krejcar Petr</v>
      </c>
      <c r="E11" s="108">
        <f>IF(C11="","",VLOOKUP(C11,SM!$C$4:$G$253,3,1))</f>
        <v>1945</v>
      </c>
      <c r="F11" s="109" t="str">
        <f>IF(C11="","",VLOOKUP(C11,SM!$C$4:$G$253,4,1))</f>
        <v>M11</v>
      </c>
      <c r="G11" s="114" t="str">
        <f>IF(C11="","",VLOOKUP(C11,SM!$C$4:$G$253,5,1))</f>
        <v>TJ Maratonstav Úpice</v>
      </c>
      <c r="H11" s="115" t="s">
        <v>969</v>
      </c>
    </row>
    <row r="12" spans="2:8" ht="18.75" customHeight="1">
      <c r="B12" s="112" t="s">
        <v>90</v>
      </c>
      <c r="C12" s="119">
        <v>142</v>
      </c>
      <c r="D12" s="107" t="str">
        <f>IF(C12="","",VLOOKUP(C12,SM!$C$4:$G$253,2,1))</f>
        <v>Groh Stanislav</v>
      </c>
      <c r="E12" s="108">
        <f>IF(C12="","",VLOOKUP(C12,SM!$C$4:$G$253,3,1))</f>
        <v>1946</v>
      </c>
      <c r="F12" s="109" t="str">
        <f>IF(C12="","",VLOOKUP(C12,SM!$C$4:$G$253,4,1))</f>
        <v>M11</v>
      </c>
      <c r="G12" s="114" t="str">
        <f>IF(C12="","",VLOOKUP(C12,SM!$C$4:$G$253,5,1))</f>
        <v>AC Vrchlabí</v>
      </c>
      <c r="H12" s="115" t="s">
        <v>970</v>
      </c>
    </row>
    <row r="13" spans="2:8" ht="18.75" customHeight="1">
      <c r="B13" s="112" t="s">
        <v>93</v>
      </c>
      <c r="C13" s="106">
        <v>267</v>
      </c>
      <c r="D13" s="107" t="str">
        <f>IF(C13="","",VLOOKUP(C13,SM!$C$4:$G$253,2,1))</f>
        <v>Les Josef</v>
      </c>
      <c r="E13" s="108">
        <f>IF(C13="","",VLOOKUP(C13,SM!$C$4:$G$253,3,1))</f>
        <v>1947</v>
      </c>
      <c r="F13" s="109" t="str">
        <f>IF(C13="","",VLOOKUP(C13,SM!$C$4:$G$253,4,1))</f>
        <v>M11</v>
      </c>
      <c r="G13" s="114" t="str">
        <f>IF(C13="","",VLOOKUP(C13,SM!$C$4:$G$253,5,1))</f>
        <v>TJ Maratonstav Úpice</v>
      </c>
      <c r="H13" s="115" t="s">
        <v>971</v>
      </c>
    </row>
    <row r="14" spans="2:8" ht="18.75" customHeight="1">
      <c r="B14" s="112" t="s">
        <v>95</v>
      </c>
      <c r="C14" s="106">
        <v>215</v>
      </c>
      <c r="D14" s="107" t="str">
        <f>IF(C14="","",VLOOKUP(C14,SM!$C$4:$G$253,2,1))</f>
        <v>Tučný Jan</v>
      </c>
      <c r="E14" s="108">
        <f>IF(C14="","",VLOOKUP(C14,SM!$C$4:$G$253,3,1))</f>
        <v>1947</v>
      </c>
      <c r="F14" s="109" t="str">
        <f>IF(C14="","",VLOOKUP(C14,SM!$C$4:$G$253,4,1))</f>
        <v>M11</v>
      </c>
      <c r="G14" s="114" t="str">
        <f>IF(C14="","",VLOOKUP(C14,SM!$C$4:$G$253,5,1))</f>
        <v>MK Pardubice</v>
      </c>
      <c r="H14" s="115" t="s">
        <v>972</v>
      </c>
    </row>
    <row r="15" spans="2:8" ht="18.75" customHeight="1">
      <c r="B15" s="112" t="s">
        <v>98</v>
      </c>
      <c r="C15" s="106">
        <v>1</v>
      </c>
      <c r="D15" s="107" t="str">
        <f>IF(C15="","",VLOOKUP(C15,SM!$C$4:$G$253,2,1))</f>
        <v>Šklíba Karel</v>
      </c>
      <c r="E15" s="108">
        <f>IF(C15="","",VLOOKUP(C15,SM!$C$4:$G$253,3,1))</f>
        <v>1950</v>
      </c>
      <c r="F15" s="109" t="str">
        <f>IF(C15="","",VLOOKUP(C15,SM!$C$4:$G$253,4,1))</f>
        <v>M11</v>
      </c>
      <c r="G15" s="114" t="str">
        <f>IF(C15="","",VLOOKUP(C15,SM!$C$4:$G$253,5,1))</f>
        <v>TJ Maratonstav Úpice</v>
      </c>
      <c r="H15" s="115" t="s">
        <v>973</v>
      </c>
    </row>
    <row r="16" spans="2:8" ht="18.75" customHeight="1">
      <c r="B16" s="112" t="s">
        <v>101</v>
      </c>
      <c r="C16" s="106">
        <v>151</v>
      </c>
      <c r="D16" s="107" t="str">
        <f>IF(C16="","",VLOOKUP(C16,SM!$C$4:$G$253,2,1))</f>
        <v>Lanta Jiří</v>
      </c>
      <c r="E16" s="108">
        <f>IF(C16="","",VLOOKUP(C16,SM!$C$4:$G$253,3,1))</f>
        <v>1944</v>
      </c>
      <c r="F16" s="109" t="str">
        <f>IF(C16="","",VLOOKUP(C16,SM!$C$4:$G$253,4,1))</f>
        <v>M11</v>
      </c>
      <c r="G16" s="114" t="str">
        <f>IF(C16="","",VLOOKUP(C16,SM!$C$4:$G$253,5,1))</f>
        <v>TJ Maratonstav Úpice</v>
      </c>
      <c r="H16" s="115" t="s">
        <v>974</v>
      </c>
    </row>
    <row r="17" spans="2:8" ht="18.75" customHeight="1">
      <c r="B17" s="112" t="s">
        <v>103</v>
      </c>
      <c r="C17" s="119">
        <v>160</v>
      </c>
      <c r="D17" s="107" t="str">
        <f>IF(C17="","",VLOOKUP(C17,SM!$C$4:$G$253,2,1))</f>
        <v>Lelek Vít</v>
      </c>
      <c r="E17" s="108">
        <f>IF(C17="","",VLOOKUP(C17,SM!$C$4:$G$253,3,1))</f>
        <v>1950</v>
      </c>
      <c r="F17" s="109" t="str">
        <f>IF(C17="","",VLOOKUP(C17,SM!$C$4:$G$253,4,1))</f>
        <v>M11</v>
      </c>
      <c r="G17" s="114" t="str">
        <f>IF(C17="","",VLOOKUP(C17,SM!$C$4:$G$253,5,1))</f>
        <v>ČOLEK Team</v>
      </c>
      <c r="H17" s="115" t="s">
        <v>975</v>
      </c>
    </row>
    <row r="18" spans="2:8" ht="18.75" customHeight="1">
      <c r="B18" s="112" t="s">
        <v>106</v>
      </c>
      <c r="C18" s="106">
        <v>259</v>
      </c>
      <c r="D18" s="107" t="str">
        <f>IF(C18="","",VLOOKUP(C18,SM!$C$4:$G$253,2,1))</f>
        <v>Jelínek Matěj</v>
      </c>
      <c r="E18" s="108">
        <f>IF(C18="","",VLOOKUP(C18,SM!$C$4:$G$253,3,1))</f>
        <v>1942</v>
      </c>
      <c r="F18" s="109" t="str">
        <f>IF(C18="","",VLOOKUP(C18,SM!$C$4:$G$253,4,1))</f>
        <v>M11</v>
      </c>
      <c r="G18" s="114" t="str">
        <f>IF(C18="","",VLOOKUP(C18,SM!$C$4:$G$253,5,1))</f>
        <v>Hvězda Pardubice</v>
      </c>
      <c r="H18" s="115" t="s">
        <v>976</v>
      </c>
    </row>
    <row r="19" spans="2:8" ht="18.75" customHeight="1">
      <c r="B19" s="112" t="s">
        <v>108</v>
      </c>
      <c r="C19" s="106">
        <v>263</v>
      </c>
      <c r="D19" s="107" t="str">
        <f>IF(C19="","",VLOOKUP(C19,SM!$C$4:$G$253,2,1))</f>
        <v>Plecháček Jiří</v>
      </c>
      <c r="E19" s="108">
        <f>IF(C19="","",VLOOKUP(C19,SM!$C$4:$G$253,3,1))</f>
        <v>1944</v>
      </c>
      <c r="F19" s="109" t="str">
        <f>IF(C19="","",VLOOKUP(C19,SM!$C$4:$G$253,4,1))</f>
        <v>M11</v>
      </c>
      <c r="G19" s="114" t="str">
        <f>IF(C19="","",VLOOKUP(C19,SM!$C$4:$G$253,5,1))</f>
        <v>TJ Maratonstav Úpice</v>
      </c>
      <c r="H19" s="115" t="s">
        <v>977</v>
      </c>
    </row>
    <row r="20" spans="2:8" ht="18.75" customHeight="1">
      <c r="B20" s="112" t="s">
        <v>111</v>
      </c>
      <c r="C20" s="106">
        <v>182</v>
      </c>
      <c r="D20" s="107" t="str">
        <f>IF(C20="","",VLOOKUP(C20,SM!$C$4:$G$253,2,1))</f>
        <v>Marek František</v>
      </c>
      <c r="E20" s="108">
        <f>IF(C20="","",VLOOKUP(C20,SM!$C$4:$G$253,3,1))</f>
        <v>1941</v>
      </c>
      <c r="F20" s="109" t="str">
        <f>IF(C20="","",VLOOKUP(C20,SM!$C$4:$G$253,4,1))</f>
        <v>M11</v>
      </c>
      <c r="G20" s="114" t="str">
        <f>IF(C20="","",VLOOKUP(C20,SM!$C$4:$G$253,5,1))</f>
        <v>SK Hronov</v>
      </c>
      <c r="H20" s="115" t="s">
        <v>978</v>
      </c>
    </row>
    <row r="21" spans="2:8" ht="18.75" customHeight="1">
      <c r="B21" s="112" t="s">
        <v>114</v>
      </c>
      <c r="C21" s="100">
        <v>287</v>
      </c>
      <c r="D21" s="107" t="str">
        <f>IF(C21="","",VLOOKUP(C21,SM!$C$4:$G$253,2,1))</f>
        <v>Šteinc Ludvík</v>
      </c>
      <c r="E21" s="108">
        <f>IF(C21="","",VLOOKUP(C21,SM!$C$4:$G$253,3,1))</f>
        <v>1941</v>
      </c>
      <c r="F21" s="109" t="str">
        <f>IF(C21="","",VLOOKUP(C21,SM!$C$4:$G$253,4,1))</f>
        <v>M11</v>
      </c>
      <c r="G21" s="114" t="str">
        <f>IF(C21="","",VLOOKUP(C21,SM!$C$4:$G$253,5,1))</f>
        <v>AC Vrchlabí</v>
      </c>
      <c r="H21" s="115" t="s">
        <v>979</v>
      </c>
    </row>
    <row r="22" spans="2:8" ht="18.75" customHeight="1">
      <c r="B22" s="112" t="s">
        <v>117</v>
      </c>
      <c r="C22" s="100">
        <v>310</v>
      </c>
      <c r="D22" s="107" t="str">
        <f>IF(C22="","",VLOOKUP(C22,SM!$C$4:$G$253,2,1))</f>
        <v>Kašše Miroslav</v>
      </c>
      <c r="E22" s="108">
        <f>IF(C22="","",VLOOKUP(C22,SM!$C$4:$G$253,3,1))</f>
        <v>1954</v>
      </c>
      <c r="F22" s="109" t="str">
        <f>IF(C22="","",VLOOKUP(C22,SM!$C$4:$G$253,4,1))</f>
        <v>M11</v>
      </c>
      <c r="G22" s="114" t="str">
        <f>IF(C22="","",VLOOKUP(C22,SM!$C$4:$G$253,5,1))</f>
        <v>Ústí n.Orlicí</v>
      </c>
      <c r="H22" s="115" t="s">
        <v>980</v>
      </c>
    </row>
    <row r="23" spans="2:8" ht="18.75" customHeight="1">
      <c r="B23" s="112" t="s">
        <v>119</v>
      </c>
      <c r="C23" s="100">
        <v>297</v>
      </c>
      <c r="D23" s="107" t="str">
        <f>IF(C23="","",VLOOKUP(C23,SM!$C$4:$G$253,2,1))</f>
        <v>Vorel Milan</v>
      </c>
      <c r="E23" s="108">
        <f>IF(C23="","",VLOOKUP(C23,SM!$C$4:$G$253,3,1))</f>
        <v>1940</v>
      </c>
      <c r="F23" s="109" t="str">
        <f>IF(C23="","",VLOOKUP(C23,SM!$C$4:$G$253,4,1))</f>
        <v>M11</v>
      </c>
      <c r="G23" s="114" t="str">
        <f>IF(C23="","",VLOOKUP(C23,SM!$C$4:$G$253,5,1))</f>
        <v>Slatiňany</v>
      </c>
      <c r="H23" s="115" t="s">
        <v>981</v>
      </c>
    </row>
    <row r="24" spans="2:8" ht="18.75" customHeight="1">
      <c r="B24" s="112" t="s">
        <v>122</v>
      </c>
      <c r="C24" s="100">
        <v>196</v>
      </c>
      <c r="D24" s="107" t="str">
        <f>IF(C24="","",VLOOKUP(C24,SM!$C$4:$G$253,2,1))</f>
        <v>Štěpán Stanislav</v>
      </c>
      <c r="E24" s="108">
        <f>IF(C24="","",VLOOKUP(C24,SM!$C$4:$G$253,3,1))</f>
        <v>1950</v>
      </c>
      <c r="F24" s="109" t="str">
        <f>IF(C24="","",VLOOKUP(C24,SM!$C$4:$G$253,4,1))</f>
        <v>M11</v>
      </c>
      <c r="G24" s="114" t="str">
        <f>IF(C24="","",VLOOKUP(C24,SM!$C$4:$G$253,5,1))</f>
        <v>Lhota Červený Kostelec</v>
      </c>
      <c r="H24" s="115" t="s">
        <v>982</v>
      </c>
    </row>
    <row r="25" spans="2:8" ht="18.75" customHeight="1">
      <c r="B25" s="112" t="s">
        <v>125</v>
      </c>
      <c r="C25" s="100">
        <v>192</v>
      </c>
      <c r="D25" s="107" t="str">
        <f>IF(C25="","",VLOOKUP(C25,SM!$C$4:$G$253,2,1))</f>
        <v>Krejsa Václav</v>
      </c>
      <c r="E25" s="108">
        <f>IF(C25="","",VLOOKUP(C25,SM!$C$4:$G$253,3,1))</f>
        <v>1952</v>
      </c>
      <c r="F25" s="109" t="str">
        <f>IF(C25="","",VLOOKUP(C25,SM!$C$4:$G$253,4,1))</f>
        <v>M11</v>
      </c>
      <c r="G25" s="114" t="str">
        <f>IF(C25="","",VLOOKUP(C25,SM!$C$4:$G$253,5,1))</f>
        <v>Bonbon Praha</v>
      </c>
      <c r="H25" s="115" t="s">
        <v>983</v>
      </c>
    </row>
    <row r="26" spans="2:8" ht="18.75" customHeight="1">
      <c r="B26" s="112" t="s">
        <v>128</v>
      </c>
      <c r="C26" s="100"/>
      <c r="D26" s="107">
        <f>IF(C26="","",VLOOKUP(C26,SM!$C$4:$G$253,2,1))</f>
      </c>
      <c r="E26" s="108">
        <f>IF(C26="","",VLOOKUP(C26,SM!$C$4:$G$253,3,1))</f>
      </c>
      <c r="F26" s="109">
        <f>IF(C26="","",VLOOKUP(C26,SM!$C$4:$G$253,4,1))</f>
      </c>
      <c r="G26" s="114">
        <f>IF(C26="","",VLOOKUP(C26,SM!$C$4:$G$253,5,1))</f>
      </c>
      <c r="H26" s="115"/>
    </row>
    <row r="27" spans="2:8" ht="18.75" customHeight="1">
      <c r="B27" s="112" t="s">
        <v>131</v>
      </c>
      <c r="C27" s="100"/>
      <c r="D27" s="116">
        <f>IF(C27="","",VLOOKUP(C27,SM!$C$4:$G$253,2,1))</f>
      </c>
      <c r="E27" s="117">
        <f>IF(C27="","",VLOOKUP(C27,SM!$C$4:$G$253,3,1))</f>
      </c>
      <c r="F27" s="109">
        <f>IF(C27="","",VLOOKUP(C27,SM!$C$4:$G$253,4,1))</f>
      </c>
      <c r="G27" s="118">
        <f>IF(C27="","",VLOOKUP(C27,SM!$C$4:$G$253,5,1))</f>
      </c>
      <c r="H27" s="111"/>
    </row>
    <row r="28" spans="2:8" ht="18.75" customHeight="1">
      <c r="B28" s="112" t="s">
        <v>133</v>
      </c>
      <c r="C28" s="100"/>
      <c r="D28" s="107">
        <f>IF(C28="","",VLOOKUP(C28,SM!$C$4:$G$253,2,1))</f>
      </c>
      <c r="E28" s="108">
        <f>IF(C28="","",VLOOKUP(C28,SM!$C$4:$G$253,3,1))</f>
      </c>
      <c r="F28" s="109">
        <f>IF(C28="","",VLOOKUP(C28,SM!$C$4:$G$253,4,1))</f>
      </c>
      <c r="G28" s="114">
        <f>IF(C28="","",VLOOKUP(C28,SM!$C$4:$G$253,5,1))</f>
      </c>
      <c r="H28" s="113"/>
    </row>
    <row r="29" spans="2:8" ht="18.75" customHeight="1">
      <c r="B29" s="112" t="s">
        <v>135</v>
      </c>
      <c r="C29" s="138"/>
      <c r="D29" s="107">
        <f>IF(C29="","",VLOOKUP(C29,SM!$C$4:$G$253,2,1))</f>
      </c>
      <c r="E29" s="108">
        <f>IF(C29="","",VLOOKUP(C29,SM!$C$4:$G$253,3,1))</f>
      </c>
      <c r="F29" s="109">
        <f>IF(C29="","",VLOOKUP(C29,SM!$C$4:$G$253,4,1))</f>
      </c>
      <c r="G29" s="114">
        <f>IF(C29="","",VLOOKUP(C29,SM!$C$4:$G$253,5,1))</f>
      </c>
      <c r="H29" s="115"/>
    </row>
    <row r="30" spans="2:8" ht="18.75" customHeight="1">
      <c r="B30" s="112" t="s">
        <v>138</v>
      </c>
      <c r="C30" s="100"/>
      <c r="D30" s="107">
        <f>IF(C30="","",VLOOKUP(C30,SM!$C$4:$G$253,2,1))</f>
      </c>
      <c r="E30" s="108">
        <f>IF(C30="","",VLOOKUP(C30,SM!$C$4:$G$253,3,1))</f>
      </c>
      <c r="F30" s="109">
        <f>IF(C30="","",VLOOKUP(C30,SM!$C$4:$G$253,4,1))</f>
      </c>
      <c r="G30" s="114">
        <f>IF(C30="","",VLOOKUP(C30,SM!$C$4:$G$253,5,1))</f>
      </c>
      <c r="H30" s="115"/>
    </row>
    <row r="31" spans="2:8" ht="18.75" customHeight="1">
      <c r="B31" s="112" t="s">
        <v>141</v>
      </c>
      <c r="C31" s="100"/>
      <c r="D31" s="107">
        <f>IF(C31="","",VLOOKUP(C31,SM!$C$4:$G$253,2,1))</f>
      </c>
      <c r="E31" s="108">
        <f>IF(C31="","",VLOOKUP(C31,SM!$C$4:$G$253,3,1))</f>
      </c>
      <c r="F31" s="109">
        <f>IF(C31="","",VLOOKUP(C31,SM!$C$4:$G$253,4,1))</f>
      </c>
      <c r="G31" s="114">
        <f>IF(C31="","",VLOOKUP(C31,SM!$C$4:$G$253,5,1))</f>
      </c>
      <c r="H31" s="115"/>
    </row>
    <row r="32" spans="2:8" ht="18.75" customHeight="1">
      <c r="B32" s="112" t="s">
        <v>143</v>
      </c>
      <c r="C32" s="100"/>
      <c r="D32" s="107">
        <f>IF(C32="","",VLOOKUP(C32,SM!$C$4:$G$253,2,1))</f>
      </c>
      <c r="E32" s="108">
        <f>IF(C32="","",VLOOKUP(C32,SM!$C$4:$G$253,3,1))</f>
      </c>
      <c r="F32" s="109">
        <f>IF(C32="","",VLOOKUP(C32,SM!$C$4:$G$253,4,1))</f>
      </c>
      <c r="G32" s="114">
        <f>IF(C32="","",VLOOKUP(C32,SM!$C$4:$G$253,5,1))</f>
      </c>
      <c r="H32" s="115"/>
    </row>
    <row r="33" spans="2:8" ht="18.75" customHeight="1">
      <c r="B33" s="112" t="s">
        <v>145</v>
      </c>
      <c r="C33" s="100"/>
      <c r="D33" s="107">
        <f>IF(C33="","",VLOOKUP(C33,SM!$C$4:$G$253,2,1))</f>
      </c>
      <c r="E33" s="108">
        <f>IF(C33="","",VLOOKUP(C33,SM!$C$4:$G$253,3,1))</f>
      </c>
      <c r="F33" s="109">
        <f>IF(C33="","",VLOOKUP(C33,SM!$C$4:$G$253,4,1))</f>
      </c>
      <c r="G33" s="114">
        <f>IF(C33="","",VLOOKUP(C33,SM!$C$4:$G$253,5,1))</f>
      </c>
      <c r="H33" s="115"/>
    </row>
    <row r="34" spans="2:8" ht="18.75" customHeight="1">
      <c r="B34" s="112" t="s">
        <v>147</v>
      </c>
      <c r="C34" s="100"/>
      <c r="D34" s="107">
        <f>IF(C34="","",VLOOKUP(C34,SM!$C$4:$G$253,2,1))</f>
      </c>
      <c r="E34" s="108">
        <f>IF(C34="","",VLOOKUP(C34,SM!$C$4:$G$253,3,1))</f>
      </c>
      <c r="F34" s="109">
        <f>IF(C34="","",VLOOKUP(C34,SM!$C$4:$G$253,4,1))</f>
      </c>
      <c r="G34" s="114">
        <f>IF(C34="","",VLOOKUP(C34,SM!$C$4:$G$253,5,1))</f>
      </c>
      <c r="H34" s="115"/>
    </row>
    <row r="35" spans="2:8" ht="18.75" customHeight="1">
      <c r="B35" s="112" t="s">
        <v>149</v>
      </c>
      <c r="C35" s="100"/>
      <c r="D35" s="107">
        <f>IF(C35="","",VLOOKUP(C35,SM!$C$4:$G$253,2,1))</f>
      </c>
      <c r="E35" s="108">
        <f>IF(C35="","",VLOOKUP(C35,SM!$C$4:$G$253,3,1))</f>
      </c>
      <c r="F35" s="109">
        <f>IF(C35="","",VLOOKUP(C35,SM!$C$4:$G$253,4,1))</f>
      </c>
      <c r="G35" s="114">
        <f>IF(C35="","",VLOOKUP(C35,SM!$C$4:$G$253,5,1))</f>
      </c>
      <c r="H35" s="115"/>
    </row>
    <row r="36" spans="2:8" ht="18.75" customHeight="1">
      <c r="B36" s="112" t="s">
        <v>151</v>
      </c>
      <c r="C36" s="100"/>
      <c r="D36" s="107">
        <f>IF(C36="","",VLOOKUP(C36,SM!$C$4:$G$253,2,1))</f>
      </c>
      <c r="E36" s="108">
        <f>IF(C36="","",VLOOKUP(C36,SM!$C$4:$G$253,3,1))</f>
      </c>
      <c r="F36" s="109">
        <f>IF(C36="","",VLOOKUP(C36,SM!$C$4:$G$253,4,1))</f>
      </c>
      <c r="G36" s="114">
        <f>IF(C36="","",VLOOKUP(C36,SM!$C$4:$G$253,5,1))</f>
      </c>
      <c r="H36" s="115"/>
    </row>
    <row r="37" spans="2:8" ht="18.75" customHeight="1">
      <c r="B37" s="112" t="s">
        <v>154</v>
      </c>
      <c r="C37" s="100"/>
      <c r="D37" s="107">
        <f>IF(C37="","",VLOOKUP(C37,SM!$C$4:$G$253,2,1))</f>
      </c>
      <c r="E37" s="108">
        <f>IF(C37="","",VLOOKUP(C37,SM!$C$4:$G$253,3,1))</f>
      </c>
      <c r="F37" s="109">
        <f>IF(C37="","",VLOOKUP(C37,SM!$C$4:$G$253,4,1))</f>
      </c>
      <c r="G37" s="114">
        <f>IF(C37="","",VLOOKUP(C37,SM!$C$4:$G$253,5,1))</f>
      </c>
      <c r="H37" s="115"/>
    </row>
    <row r="38" spans="2:8" ht="18.75" customHeight="1">
      <c r="B38" s="112" t="s">
        <v>156</v>
      </c>
      <c r="C38" s="100"/>
      <c r="D38" s="107">
        <f>IF(C38="","",VLOOKUP(C38,SM!$C$4:$G$253,2,1))</f>
      </c>
      <c r="E38" s="108">
        <f>IF(C38="","",VLOOKUP(C38,SM!$C$4:$G$253,3,1))</f>
      </c>
      <c r="F38" s="109">
        <f>IF(C38="","",VLOOKUP(C38,SM!$C$4:$G$253,4,1))</f>
      </c>
      <c r="G38" s="114">
        <f>IF(C38="","",VLOOKUP(C38,SM!$C$4:$G$253,5,1))</f>
      </c>
      <c r="H38" s="115"/>
    </row>
    <row r="39" spans="2:8" ht="18.75" customHeight="1">
      <c r="B39" s="112" t="s">
        <v>158</v>
      </c>
      <c r="C39" s="100"/>
      <c r="D39" s="107">
        <f>IF(C39="","",VLOOKUP(C39,SM!$C$4:$G$253,2,1))</f>
      </c>
      <c r="E39" s="108">
        <f>IF(C39="","",VLOOKUP(C39,SM!$C$4:$G$253,3,1))</f>
      </c>
      <c r="F39" s="109">
        <f>IF(C39="","",VLOOKUP(C39,SM!$C$4:$G$253,4,1))</f>
      </c>
      <c r="G39" s="114">
        <f>IF(C39="","",VLOOKUP(C39,SM!$C$4:$G$253,5,1))</f>
      </c>
      <c r="H39" s="115"/>
    </row>
    <row r="40" spans="2:8" ht="18.75" customHeight="1">
      <c r="B40" s="112" t="s">
        <v>160</v>
      </c>
      <c r="C40" s="100"/>
      <c r="D40" s="107">
        <f>IF(C40="","",VLOOKUP(C40,SM!$C$4:$G$253,2,1))</f>
      </c>
      <c r="E40" s="108">
        <f>IF(C40="","",VLOOKUP(C40,SM!$C$4:$G$253,3,1))</f>
      </c>
      <c r="F40" s="109">
        <f>IF(C40="","",VLOOKUP(C40,SM!$C$4:$G$253,4,1))</f>
      </c>
      <c r="G40" s="114">
        <f>IF(C40="","",VLOOKUP(C40,SM!$C$4:$G$253,5,1))</f>
      </c>
      <c r="H40" s="115"/>
    </row>
    <row r="41" spans="2:8" ht="18.75" customHeight="1">
      <c r="B41" s="112" t="s">
        <v>162</v>
      </c>
      <c r="C41" s="100"/>
      <c r="D41" s="107">
        <f>IF(C41="","",VLOOKUP(C41,SM!$C$4:$G$253,2,1))</f>
      </c>
      <c r="E41" s="108">
        <f>IF(C41="","",VLOOKUP(C41,SM!$C$4:$G$253,3,1))</f>
      </c>
      <c r="F41" s="109">
        <f>IF(C41="","",VLOOKUP(C41,SM!$C$4:$G$253,4,1))</f>
      </c>
      <c r="G41" s="114">
        <f>IF(C41="","",VLOOKUP(C41,SM!$C$4:$G$253,5,1))</f>
      </c>
      <c r="H41" s="115"/>
    </row>
    <row r="42" spans="2:8" ht="18.75" customHeight="1">
      <c r="B42" s="112" t="s">
        <v>164</v>
      </c>
      <c r="C42" s="100"/>
      <c r="D42" s="107">
        <f>IF(C42="","",VLOOKUP(C42,SM!$C$4:$G$253,2,1))</f>
      </c>
      <c r="E42" s="108">
        <f>IF(C42="","",VLOOKUP(C42,SM!$C$4:$G$253,3,1))</f>
      </c>
      <c r="F42" s="109">
        <f>IF(C42="","",VLOOKUP(C42,SM!$C$4:$G$253,4,1))</f>
      </c>
      <c r="G42" s="114">
        <f>IF(C42="","",VLOOKUP(C42,SM!$C$4:$G$253,5,1))</f>
      </c>
      <c r="H42" s="115"/>
    </row>
    <row r="43" spans="2:8" ht="18.75" customHeight="1">
      <c r="B43" s="112" t="s">
        <v>166</v>
      </c>
      <c r="C43" s="100"/>
      <c r="D43" s="107">
        <f>IF(C43="","",VLOOKUP(C43,SM!$C$4:$G$253,2,1))</f>
      </c>
      <c r="E43" s="108">
        <f>IF(C43="","",VLOOKUP(C43,SM!$C$4:$G$253,3,1))</f>
      </c>
      <c r="F43" s="109">
        <f>IF(C43="","",VLOOKUP(C43,SM!$C$4:$G$253,4,1))</f>
      </c>
      <c r="G43" s="114">
        <f>IF(C43="","",VLOOKUP(C43,SM!$C$4:$G$253,5,1))</f>
      </c>
      <c r="H43" s="115"/>
    </row>
    <row r="44" spans="2:8" ht="18.75" customHeight="1">
      <c r="B44" s="112" t="s">
        <v>169</v>
      </c>
      <c r="C44" s="100"/>
      <c r="D44" s="107">
        <f>IF(C44="","",VLOOKUP(C44,SM!$C$4:$G$253,2,1))</f>
      </c>
      <c r="E44" s="108">
        <f>IF(C44="","",VLOOKUP(C44,SM!$C$4:$G$253,3,1))</f>
      </c>
      <c r="F44" s="109">
        <f>IF(C44="","",VLOOKUP(C44,SM!$C$4:$G$253,4,1))</f>
      </c>
      <c r="G44" s="114">
        <f>IF(C44="","",VLOOKUP(C44,SM!$C$4:$G$253,5,1))</f>
      </c>
      <c r="H44" s="115"/>
    </row>
    <row r="45" spans="2:8" ht="18.75" customHeight="1">
      <c r="B45" s="112" t="s">
        <v>172</v>
      </c>
      <c r="C45" s="100"/>
      <c r="D45" s="107">
        <f>IF(C45="","",VLOOKUP(C45,SM!$C$4:$G$253,2,1))</f>
      </c>
      <c r="E45" s="108">
        <f>IF(C45="","",VLOOKUP(C45,SM!$C$4:$G$253,3,1))</f>
      </c>
      <c r="F45" s="109">
        <f>IF(C45="","",VLOOKUP(C45,SM!$C$4:$G$253,4,1))</f>
      </c>
      <c r="G45" s="114">
        <f>IF(C45="","",VLOOKUP(C45,SM!$C$4:$G$253,5,1))</f>
      </c>
      <c r="H45" s="115"/>
    </row>
    <row r="46" spans="2:8" ht="18.75" customHeight="1">
      <c r="B46" s="112" t="s">
        <v>174</v>
      </c>
      <c r="C46" s="100"/>
      <c r="D46" s="107">
        <f>IF(C46="","",VLOOKUP(C46,SM!$C$4:$G$253,2,1))</f>
      </c>
      <c r="E46" s="108">
        <f>IF(C46="","",VLOOKUP(C46,SM!$C$4:$G$253,3,1))</f>
      </c>
      <c r="F46" s="109">
        <f>IF(C46="","",VLOOKUP(C46,SM!$C$4:$G$253,4,1))</f>
      </c>
      <c r="G46" s="114">
        <f>IF(C46="","",VLOOKUP(C46,SM!$C$4:$G$253,5,1))</f>
      </c>
      <c r="H46" s="115"/>
    </row>
    <row r="47" spans="2:8" ht="18.75" customHeight="1">
      <c r="B47" s="112" t="s">
        <v>176</v>
      </c>
      <c r="C47" s="100"/>
      <c r="D47" s="107">
        <f>IF(C47="","",VLOOKUP(C47,SM!$C$4:$G$253,2,1))</f>
      </c>
      <c r="E47" s="108">
        <f>IF(C47="","",VLOOKUP(C47,SM!$C$4:$G$253,3,1))</f>
      </c>
      <c r="F47" s="109">
        <f>IF(C47="","",VLOOKUP(C47,SM!$C$4:$G$253,4,1))</f>
      </c>
      <c r="G47" s="114">
        <f>IF(C47="","",VLOOKUP(C47,SM!$C$4:$G$253,5,1))</f>
      </c>
      <c r="H47" s="115"/>
    </row>
    <row r="48" spans="2:8" ht="18.75" customHeight="1">
      <c r="B48" s="112" t="s">
        <v>178</v>
      </c>
      <c r="C48" s="100"/>
      <c r="D48" s="107">
        <f>IF(C48="","",VLOOKUP(C48,SM!$C$4:$G$253,2,1))</f>
      </c>
      <c r="E48" s="108">
        <f>IF(C48="","",VLOOKUP(C48,SM!$C$4:$G$253,3,1))</f>
      </c>
      <c r="F48" s="109">
        <f>IF(C48="","",VLOOKUP(C48,SM!$C$4:$G$253,4,1))</f>
      </c>
      <c r="G48" s="114">
        <f>IF(C48="","",VLOOKUP(C48,SM!$C$4:$G$253,5,1))</f>
      </c>
      <c r="H48" s="115"/>
    </row>
    <row r="49" spans="2:8" ht="18.75" customHeight="1">
      <c r="B49" s="112" t="s">
        <v>180</v>
      </c>
      <c r="C49" s="100"/>
      <c r="D49" s="107">
        <f>IF(C49="","",VLOOKUP(C49,SM!$C$4:$G$253,2,1))</f>
      </c>
      <c r="E49" s="108">
        <f>IF(C49="","",VLOOKUP(C49,SM!$C$4:$G$253,3,1))</f>
      </c>
      <c r="F49" s="109">
        <f>IF(C49="","",VLOOKUP(C49,SM!$C$4:$G$253,4,1))</f>
      </c>
      <c r="G49" s="114">
        <f>IF(C49="","",VLOOKUP(C49,SM!$C$4:$G$253,5,1))</f>
      </c>
      <c r="H49" s="115"/>
    </row>
    <row r="50" spans="2:8" ht="18.75" customHeight="1">
      <c r="B50" s="112" t="s">
        <v>182</v>
      </c>
      <c r="C50" s="100"/>
      <c r="D50" s="107">
        <f>IF(C50="","",VLOOKUP(C50,SM!$C$4:$G$253,2,1))</f>
      </c>
      <c r="E50" s="108">
        <f>IF(C50="","",VLOOKUP(C50,SM!$C$4:$G$253,3,1))</f>
      </c>
      <c r="F50" s="109">
        <f>IF(C50="","",VLOOKUP(C50,SM!$C$4:$G$253,4,1))</f>
      </c>
      <c r="G50" s="114">
        <f>IF(C50="","",VLOOKUP(C50,SM!$C$4:$G$253,5,1))</f>
      </c>
      <c r="H50" s="115"/>
    </row>
    <row r="51" spans="2:8" ht="18.75" customHeight="1">
      <c r="B51" s="112" t="s">
        <v>185</v>
      </c>
      <c r="C51" s="100"/>
      <c r="D51" s="107">
        <f>IF(C51="","",VLOOKUP(C51,SM!$C$4:$G$253,2,1))</f>
      </c>
      <c r="E51" s="108">
        <f>IF(C51="","",VLOOKUP(C51,SM!$C$4:$G$253,3,1))</f>
      </c>
      <c r="F51" s="109">
        <f>IF(C51="","",VLOOKUP(C51,SM!$C$4:$G$253,4,1))</f>
      </c>
      <c r="G51" s="114">
        <f>IF(C51="","",VLOOKUP(C51,SM!$C$4:$G$253,5,1))</f>
      </c>
      <c r="H51" s="115"/>
    </row>
    <row r="52" spans="2:8" ht="18.75" customHeight="1">
      <c r="B52" s="112" t="s">
        <v>187</v>
      </c>
      <c r="C52" s="100"/>
      <c r="D52" s="107">
        <f>IF(C52="","",VLOOKUP(C52,SM!$C$4:$G$253,2,1))</f>
      </c>
      <c r="E52" s="108">
        <f>IF(C52="","",VLOOKUP(C52,SM!$C$4:$G$253,3,1))</f>
      </c>
      <c r="F52" s="109">
        <f>IF(C52="","",VLOOKUP(C52,SM!$C$4:$G$253,4,1))</f>
      </c>
      <c r="G52" s="114">
        <f>IF(C52="","",VLOOKUP(C52,SM!$C$4:$G$253,5,1))</f>
      </c>
      <c r="H52" s="115"/>
    </row>
    <row r="53" spans="2:8" ht="18.75" customHeight="1">
      <c r="B53" s="112" t="s">
        <v>190</v>
      </c>
      <c r="C53" s="100"/>
      <c r="D53" s="107">
        <f>IF(C53="","",VLOOKUP(C53,SM!$C$4:$G$253,2,1))</f>
      </c>
      <c r="E53" s="108">
        <f>IF(C53="","",VLOOKUP(C53,SM!$C$4:$G$253,3,1))</f>
      </c>
      <c r="F53" s="109">
        <f>IF(C53="","",VLOOKUP(C53,SM!$C$4:$G$253,4,1))</f>
      </c>
      <c r="G53" s="114">
        <f>IF(C53="","",VLOOKUP(C53,SM!$C$4:$G$253,5,1))</f>
      </c>
      <c r="H53" s="115"/>
    </row>
    <row r="54" spans="2:8" ht="18.75" customHeight="1">
      <c r="B54" s="120" t="s">
        <v>192</v>
      </c>
      <c r="C54" s="121"/>
      <c r="D54" s="122">
        <f>IF(C54="","",VLOOKUP(C54,SM!$C$4:$G$253,2,1))</f>
      </c>
      <c r="E54" s="123">
        <f>IF(C54="","",VLOOKUP(C54,SM!$C$4:$G$253,3,1))</f>
      </c>
      <c r="F54" s="124">
        <f>IF(C54="","",VLOOKUP(C54,SM!$C$4:$G$253,4,1))</f>
      </c>
      <c r="G54" s="114">
        <f>IF(C54="","",VLOOKUP(C54,SM!$C$4:$G$253,5,1))</f>
      </c>
      <c r="H54" s="125"/>
    </row>
    <row r="55" spans="2:8" ht="8.25" customHeight="1">
      <c r="B55" s="83"/>
      <c r="C55" s="83"/>
      <c r="D55" s="83"/>
      <c r="E55" s="83"/>
      <c r="F55" s="83"/>
      <c r="G55" s="83"/>
      <c r="H55" s="83"/>
    </row>
    <row r="56" spans="2:7" ht="12.75">
      <c r="B56" s="126" t="s">
        <v>808</v>
      </c>
      <c r="G56" s="126" t="s">
        <v>809</v>
      </c>
    </row>
    <row r="57" ht="6.75" customHeight="1"/>
    <row r="58" spans="2:7" ht="12.75">
      <c r="B58" s="127">
        <f ca="1">TODAY()</f>
        <v>42065</v>
      </c>
      <c r="C58" s="128"/>
      <c r="D58" s="129" t="s">
        <v>810</v>
      </c>
      <c r="G58" s="130" t="s">
        <v>811</v>
      </c>
    </row>
    <row r="59" spans="4:10" ht="12.75">
      <c r="D59" s="131" t="s">
        <v>812</v>
      </c>
      <c r="E59" s="132"/>
      <c r="F59" s="126"/>
      <c r="G59" s="130" t="s">
        <v>813</v>
      </c>
      <c r="H59" s="126"/>
      <c r="J59" s="133"/>
    </row>
    <row r="60" spans="4:10" ht="12.75">
      <c r="D60" s="131" t="s">
        <v>814</v>
      </c>
      <c r="E60" s="2"/>
      <c r="G60" s="130" t="s">
        <v>815</v>
      </c>
      <c r="J60" s="133"/>
    </row>
  </sheetData>
  <sheetProtection selectLockedCells="1" selectUnlockedCells="1"/>
  <printOptions/>
  <pageMargins left="0.19652777777777777" right="0.19652777777777777" top="0.39375" bottom="0.39375" header="0.5118055555555555" footer="0.5118055555555555"/>
  <pageSetup horizontalDpi="300" verticalDpi="300" orientation="portrait" paperSize="9"/>
  <drawing r:id="rId2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J41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3" width="7.140625" style="1" customWidth="1"/>
    <col min="4" max="4" width="24.28125" style="1" customWidth="1"/>
    <col min="5" max="5" width="6.421875" style="1" customWidth="1"/>
    <col min="6" max="6" width="5.7109375" style="1" customWidth="1"/>
    <col min="7" max="7" width="31.421875" style="1" customWidth="1"/>
    <col min="8" max="8" width="14.28125" style="1" customWidth="1"/>
    <col min="9" max="9" width="1.7109375" style="1" customWidth="1"/>
    <col min="10" max="27" width="3.140625" style="1" customWidth="1"/>
    <col min="28" max="16384" width="8.7109375" style="1" customWidth="1"/>
  </cols>
  <sheetData>
    <row r="1" ht="52.5" customHeight="1"/>
    <row r="2" ht="12.75">
      <c r="B2" s="96" t="str">
        <f>CONCATENATE("ÚPICKÁ DESÍTKA - ",'Kateg.'!E3)</f>
        <v>ÚPICKÁ DESÍTKA - 2015</v>
      </c>
    </row>
    <row r="3" spans="2:8" ht="22.5" customHeight="1">
      <c r="B3" s="147">
        <f>IF(H3="","",VLOOKUP(H3,'Kateg.'!$B$6:$H$26,7,0))</f>
      </c>
      <c r="C3" s="50"/>
      <c r="D3" s="52"/>
      <c r="E3" s="52"/>
      <c r="F3" s="52"/>
      <c r="G3" s="52"/>
      <c r="H3" s="98"/>
    </row>
    <row r="4" spans="2:8" ht="21" customHeight="1">
      <c r="B4" s="53" t="s">
        <v>803</v>
      </c>
      <c r="C4" s="53" t="s">
        <v>67</v>
      </c>
      <c r="D4" s="53" t="s">
        <v>68</v>
      </c>
      <c r="E4" s="86" t="s">
        <v>69</v>
      </c>
      <c r="F4" s="86" t="s">
        <v>70</v>
      </c>
      <c r="G4" s="53" t="s">
        <v>71</v>
      </c>
      <c r="H4" s="53" t="s">
        <v>804</v>
      </c>
    </row>
    <row r="5" spans="2:8" ht="18.75" customHeight="1">
      <c r="B5" s="99" t="s">
        <v>72</v>
      </c>
      <c r="C5" s="148"/>
      <c r="D5" s="139">
        <f>IF(C5="","",VLOOKUP(C5,SM!$C$4:$G$253,2,1))</f>
      </c>
      <c r="E5" s="140">
        <f>IF(C5="","",VLOOKUP(C5,SM!$C$4:$G$253,3,1))</f>
      </c>
      <c r="F5" s="102">
        <f>IF(C5="","",VLOOKUP(C5,SM!$C$4:$G$253,4,1))</f>
      </c>
      <c r="G5" s="141">
        <f>IF(C5="","",VLOOKUP(C5,SM!$C$4:$G$253,5,1))</f>
      </c>
      <c r="H5" s="104"/>
    </row>
    <row r="6" spans="2:8" ht="18.75" customHeight="1">
      <c r="B6" s="105" t="s">
        <v>75</v>
      </c>
      <c r="C6" s="149"/>
      <c r="D6" s="107">
        <f>IF(C6="","",VLOOKUP(C6,SM!$C$4:$G$253,2,1))</f>
      </c>
      <c r="E6" s="108">
        <f>IF(C6="","",VLOOKUP(C6,SM!$C$4:$G$253,3,1))</f>
      </c>
      <c r="F6" s="109">
        <f>IF(C6="","",VLOOKUP(C6,SM!$C$4:$G$253,4,1))</f>
      </c>
      <c r="G6" s="110">
        <f>IF(C6="","",VLOOKUP(C6,SM!$C$4:$G$253,5,1))</f>
      </c>
      <c r="H6" s="111"/>
    </row>
    <row r="7" spans="2:8" ht="18.75" customHeight="1">
      <c r="B7" s="112" t="s">
        <v>77</v>
      </c>
      <c r="C7" s="149"/>
      <c r="D7" s="107">
        <f>IF(C7="","",VLOOKUP(C7,SM!$C$4:$G$253,2,1))</f>
      </c>
      <c r="E7" s="108">
        <f>IF(C7="","",VLOOKUP(C7,SM!$C$4:$G$253,3,1))</f>
      </c>
      <c r="F7" s="109">
        <f>IF(C7="","",VLOOKUP(C7,SM!$C$4:$G$253,4,1))</f>
      </c>
      <c r="G7" s="110">
        <f>IF(C7="","",VLOOKUP(C7,SM!$C$4:$G$253,5,1))</f>
      </c>
      <c r="H7" s="113"/>
    </row>
    <row r="8" spans="2:8" ht="18.75" customHeight="1">
      <c r="B8" s="112" t="s">
        <v>79</v>
      </c>
      <c r="C8" s="150"/>
      <c r="D8" s="116">
        <f>IF(C8="","",VLOOKUP(C8,SM!$C$4:$G$253,2,1))</f>
      </c>
      <c r="E8" s="117">
        <f>IF(C8="","",VLOOKUP(C8,SM!$C$4:$G$253,3,1))</f>
      </c>
      <c r="F8" s="109">
        <f>IF(C8="","",VLOOKUP(C8,SM!$C$4:$G$253,4,1))</f>
      </c>
      <c r="G8" s="118">
        <f>IF(C8="","",VLOOKUP(C8,SM!$C$4:$G$253,5,1))</f>
      </c>
      <c r="H8" s="111"/>
    </row>
    <row r="9" spans="2:8" ht="18.75" customHeight="1">
      <c r="B9" s="112" t="s">
        <v>81</v>
      </c>
      <c r="C9" s="150"/>
      <c r="D9" s="116">
        <f>IF(C9="","",VLOOKUP(C9,SM!$C$4:$G$253,2,1))</f>
      </c>
      <c r="E9" s="117">
        <f>IF(C9="","",VLOOKUP(C9,SM!$C$4:$G$253,3,1))</f>
      </c>
      <c r="F9" s="109">
        <f>IF(C9="","",VLOOKUP(C9,SM!$C$4:$G$253,4,1))</f>
      </c>
      <c r="G9" s="118">
        <f>IF(C9="","",VLOOKUP(C9,SM!$C$4:$G$253,5,1))</f>
      </c>
      <c r="H9" s="113"/>
    </row>
    <row r="10" spans="2:8" ht="18.75" customHeight="1">
      <c r="B10" s="112" t="s">
        <v>84</v>
      </c>
      <c r="C10" s="149"/>
      <c r="D10" s="107">
        <f>IF(C10="","",VLOOKUP(C10,SM!$C$4:$G$253,2,1))</f>
      </c>
      <c r="E10" s="108">
        <f>IF(C10="","",VLOOKUP(C10,SM!$C$4:$G$253,3,1))</f>
      </c>
      <c r="F10" s="109">
        <f>IF(C10="","",VLOOKUP(C10,SM!$C$4:$G$253,4,1))</f>
      </c>
      <c r="G10" s="114">
        <f>IF(C10="","",VLOOKUP(C10,SM!$C$4:$G$253,5,1))</f>
      </c>
      <c r="H10" s="115"/>
    </row>
    <row r="11" spans="2:8" ht="18.75" customHeight="1">
      <c r="B11" s="112" t="s">
        <v>87</v>
      </c>
      <c r="C11" s="149"/>
      <c r="D11" s="107">
        <f>IF(C11="","",VLOOKUP(C11,SM!$C$4:$G$253,2,1))</f>
      </c>
      <c r="E11" s="108">
        <f>IF(C11="","",VLOOKUP(C11,SM!$C$4:$G$253,3,1))</f>
      </c>
      <c r="F11" s="109">
        <f>IF(C11="","",VLOOKUP(C11,SM!$C$4:$G$253,4,1))</f>
      </c>
      <c r="G11" s="114">
        <f>IF(C11="","",VLOOKUP(C11,SM!$C$4:$G$253,5,1))</f>
      </c>
      <c r="H11" s="115"/>
    </row>
    <row r="12" spans="2:8" ht="18.75" customHeight="1">
      <c r="B12" s="112" t="s">
        <v>90</v>
      </c>
      <c r="C12" s="149"/>
      <c r="D12" s="107">
        <f>IF(C12="","",VLOOKUP(C12,SM!$C$4:$G$253,2,1))</f>
      </c>
      <c r="E12" s="108">
        <f>IF(C12="","",VLOOKUP(C12,SM!$C$4:$G$253,3,1))</f>
      </c>
      <c r="F12" s="109">
        <f>IF(C12="","",VLOOKUP(C12,SM!$C$4:$G$253,4,1))</f>
      </c>
      <c r="G12" s="114">
        <f>IF(C12="","",VLOOKUP(C12,SM!$C$4:$G$253,5,1))</f>
      </c>
      <c r="H12" s="115"/>
    </row>
    <row r="13" spans="2:8" ht="18.75" customHeight="1">
      <c r="B13" s="112" t="s">
        <v>93</v>
      </c>
      <c r="C13" s="149"/>
      <c r="D13" s="107">
        <f>IF(C13="","",VLOOKUP(C13,SM!$C$4:$G$253,2,1))</f>
      </c>
      <c r="E13" s="108">
        <f>IF(C13="","",VLOOKUP(C13,SM!$C$4:$G$253,3,1))</f>
      </c>
      <c r="F13" s="109">
        <f>IF(C13="","",VLOOKUP(C13,SM!$C$4:$G$253,4,1))</f>
      </c>
      <c r="G13" s="114">
        <f>IF(C13="","",VLOOKUP(C13,SM!$C$4:$G$253,5,1))</f>
      </c>
      <c r="H13" s="115"/>
    </row>
    <row r="14" spans="2:8" ht="18.75" customHeight="1">
      <c r="B14" s="112" t="s">
        <v>95</v>
      </c>
      <c r="C14" s="149"/>
      <c r="D14" s="107">
        <f>IF(C14="","",VLOOKUP(C14,SM!$C$4:$G$253,2,1))</f>
      </c>
      <c r="E14" s="108">
        <f>IF(C14="","",VLOOKUP(C14,SM!$C$4:$G$253,3,1))</f>
      </c>
      <c r="F14" s="109">
        <f>IF(C14="","",VLOOKUP(C14,SM!$C$4:$G$253,4,1))</f>
      </c>
      <c r="G14" s="114">
        <f>IF(C14="","",VLOOKUP(C14,SM!$C$4:$G$253,5,1))</f>
      </c>
      <c r="H14" s="115"/>
    </row>
    <row r="15" spans="2:8" ht="18.75" customHeight="1">
      <c r="B15" s="112" t="s">
        <v>98</v>
      </c>
      <c r="C15" s="149"/>
      <c r="D15" s="107">
        <f>IF(C15="","",VLOOKUP(C15,SM!$C$4:$G$253,2,1))</f>
      </c>
      <c r="E15" s="108">
        <f>IF(C15="","",VLOOKUP(C15,SM!$C$4:$G$253,3,1))</f>
      </c>
      <c r="F15" s="109">
        <f>IF(C15="","",VLOOKUP(C15,SM!$C$4:$G$253,4,1))</f>
      </c>
      <c r="G15" s="114">
        <f>IF(C15="","",VLOOKUP(C15,SM!$C$4:$G$253,5,1))</f>
      </c>
      <c r="H15" s="115"/>
    </row>
    <row r="16" spans="2:8" ht="18.75" customHeight="1">
      <c r="B16" s="112" t="s">
        <v>101</v>
      </c>
      <c r="C16" s="149"/>
      <c r="D16" s="107">
        <f>IF(C16="","",VLOOKUP(C16,SM!$C$4:$G$253,2,1))</f>
      </c>
      <c r="E16" s="108">
        <f>IF(C16="","",VLOOKUP(C16,SM!$C$4:$G$253,3,1))</f>
      </c>
      <c r="F16" s="109">
        <f>IF(C16="","",VLOOKUP(C16,SM!$C$4:$G$253,4,1))</f>
      </c>
      <c r="G16" s="114">
        <f>IF(C16="","",VLOOKUP(C16,SM!$C$4:$G$253,5,1))</f>
      </c>
      <c r="H16" s="115"/>
    </row>
    <row r="17" spans="2:8" ht="18.75" customHeight="1">
      <c r="B17" s="112" t="s">
        <v>103</v>
      </c>
      <c r="C17" s="149"/>
      <c r="D17" s="107">
        <f>IF(C17="","",VLOOKUP(C17,SM!$C$4:$G$253,2,1))</f>
      </c>
      <c r="E17" s="108">
        <f>IF(C17="","",VLOOKUP(C17,SM!$C$4:$G$253,3,1))</f>
      </c>
      <c r="F17" s="109">
        <f>IF(C17="","",VLOOKUP(C17,SM!$C$4:$G$253,4,1))</f>
      </c>
      <c r="G17" s="114">
        <f>IF(C17="","",VLOOKUP(C17,SM!$C$4:$G$253,5,1))</f>
      </c>
      <c r="H17" s="115"/>
    </row>
    <row r="18" spans="2:8" ht="18.75" customHeight="1">
      <c r="B18" s="112" t="s">
        <v>106</v>
      </c>
      <c r="C18" s="149"/>
      <c r="D18" s="107">
        <f>IF(C18="","",VLOOKUP(C18,SM!$C$4:$G$253,2,1))</f>
      </c>
      <c r="E18" s="108">
        <f>IF(C18="","",VLOOKUP(C18,SM!$C$4:$G$253,3,1))</f>
      </c>
      <c r="F18" s="109">
        <f>IF(C18="","",VLOOKUP(C18,SM!$C$4:$G$253,4,1))</f>
      </c>
      <c r="G18" s="114">
        <f>IF(C18="","",VLOOKUP(C18,SM!$C$4:$G$253,5,1))</f>
      </c>
      <c r="H18" s="115"/>
    </row>
    <row r="19" spans="2:8" ht="18.75" customHeight="1">
      <c r="B19" s="112" t="s">
        <v>108</v>
      </c>
      <c r="C19" s="149"/>
      <c r="D19" s="107">
        <f>IF(C19="","",VLOOKUP(C19,SM!$C$4:$G$253,2,1))</f>
      </c>
      <c r="E19" s="108">
        <f>IF(C19="","",VLOOKUP(C19,SM!$C$4:$G$253,3,1))</f>
      </c>
      <c r="F19" s="109">
        <f>IF(C19="","",VLOOKUP(C19,SM!$C$4:$G$253,4,1))</f>
      </c>
      <c r="G19" s="114">
        <f>IF(C19="","",VLOOKUP(C19,SM!$C$4:$G$253,5,1))</f>
      </c>
      <c r="H19" s="115"/>
    </row>
    <row r="20" spans="2:8" ht="18.75" customHeight="1">
      <c r="B20" s="112" t="s">
        <v>111</v>
      </c>
      <c r="C20" s="149"/>
      <c r="D20" s="107">
        <f>IF(C20="","",VLOOKUP(C20,SM!$C$4:$G$253,2,1))</f>
      </c>
      <c r="E20" s="108">
        <f>IF(C20="","",VLOOKUP(C20,SM!$C$4:$G$253,3,1))</f>
      </c>
      <c r="F20" s="109">
        <f>IF(C20="","",VLOOKUP(C20,SM!$C$4:$G$253,4,1))</f>
      </c>
      <c r="G20" s="114">
        <f>IF(C20="","",VLOOKUP(C20,SM!$C$4:$G$253,5,1))</f>
      </c>
      <c r="H20" s="115"/>
    </row>
    <row r="21" spans="2:8" ht="18.75" customHeight="1">
      <c r="B21" s="112" t="s">
        <v>114</v>
      </c>
      <c r="C21" s="149"/>
      <c r="D21" s="107">
        <f>IF(C21="","",VLOOKUP(C21,SM!$C$4:$G$253,2,1))</f>
      </c>
      <c r="E21" s="108">
        <f>IF(C21="","",VLOOKUP(C21,SM!$C$4:$G$253,3,1))</f>
      </c>
      <c r="F21" s="109">
        <f>IF(C21="","",VLOOKUP(C21,SM!$C$4:$G$253,4,1))</f>
      </c>
      <c r="G21" s="114">
        <f>IF(C21="","",VLOOKUP(C21,SM!$C$4:$G$253,5,1))</f>
      </c>
      <c r="H21" s="115"/>
    </row>
    <row r="22" spans="2:8" ht="18.75" customHeight="1">
      <c r="B22" s="112" t="s">
        <v>117</v>
      </c>
      <c r="C22" s="149"/>
      <c r="D22" s="107">
        <f>IF(C22="","",VLOOKUP(C22,SM!$C$4:$G$253,2,1))</f>
      </c>
      <c r="E22" s="108">
        <f>IF(C22="","",VLOOKUP(C22,SM!$C$4:$G$253,3,1))</f>
      </c>
      <c r="F22" s="109">
        <f>IF(C22="","",VLOOKUP(C22,SM!$C$4:$G$253,4,1))</f>
      </c>
      <c r="G22" s="114">
        <f>IF(C22="","",VLOOKUP(C22,SM!$C$4:$G$253,5,1))</f>
      </c>
      <c r="H22" s="115"/>
    </row>
    <row r="23" spans="2:8" ht="18.75" customHeight="1">
      <c r="B23" s="112" t="s">
        <v>119</v>
      </c>
      <c r="C23" s="149"/>
      <c r="D23" s="107">
        <f>IF(C23="","",VLOOKUP(C23,SM!$C$4:$G$253,2,1))</f>
      </c>
      <c r="E23" s="108">
        <f>IF(C23="","",VLOOKUP(C23,SM!$C$4:$G$253,3,1))</f>
      </c>
      <c r="F23" s="109">
        <f>IF(C23="","",VLOOKUP(C23,SM!$C$4:$G$253,4,1))</f>
      </c>
      <c r="G23" s="114">
        <f>IF(C23="","",VLOOKUP(C23,SM!$C$4:$G$253,5,1))</f>
      </c>
      <c r="H23" s="115"/>
    </row>
    <row r="24" spans="2:8" ht="18.75" customHeight="1">
      <c r="B24" s="112" t="s">
        <v>122</v>
      </c>
      <c r="C24" s="149"/>
      <c r="D24" s="107">
        <f>IF(C24="","",VLOOKUP(C24,SM!$C$4:$G$253,2,1))</f>
      </c>
      <c r="E24" s="108">
        <f>IF(C24="","",VLOOKUP(C24,SM!$C$4:$G$253,3,1))</f>
      </c>
      <c r="F24" s="109">
        <f>IF(C24="","",VLOOKUP(C24,SM!$C$4:$G$253,4,1))</f>
      </c>
      <c r="G24" s="114">
        <f>IF(C24="","",VLOOKUP(C24,SM!$C$4:$G$253,5,1))</f>
      </c>
      <c r="H24" s="115"/>
    </row>
    <row r="25" spans="2:8" ht="18.75" customHeight="1">
      <c r="B25" s="112" t="s">
        <v>125</v>
      </c>
      <c r="C25" s="149"/>
      <c r="D25" s="107">
        <f>IF(C25="","",VLOOKUP(C25,SM!$C$4:$G$253,2,1))</f>
      </c>
      <c r="E25" s="108">
        <f>IF(C25="","",VLOOKUP(C25,SM!$C$4:$G$253,3,1))</f>
      </c>
      <c r="F25" s="109">
        <f>IF(C25="","",VLOOKUP(C25,SM!$C$4:$G$253,4,1))</f>
      </c>
      <c r="G25" s="114">
        <f>IF(C25="","",VLOOKUP(C25,SM!$C$4:$G$253,5,1))</f>
      </c>
      <c r="H25" s="115"/>
    </row>
    <row r="26" spans="2:8" ht="18.75" customHeight="1">
      <c r="B26" s="112" t="s">
        <v>128</v>
      </c>
      <c r="C26" s="149"/>
      <c r="D26" s="107">
        <f>IF(C26="","",VLOOKUP(C26,SM!$C$4:$G$253,2,1))</f>
      </c>
      <c r="E26" s="108">
        <f>IF(C26="","",VLOOKUP(C26,SM!$C$4:$G$253,3,1))</f>
      </c>
      <c r="F26" s="109">
        <f>IF(C26="","",VLOOKUP(C26,SM!$C$4:$G$253,4,1))</f>
      </c>
      <c r="G26" s="114">
        <f>IF(C26="","",VLOOKUP(C26,SM!$C$4:$G$253,5,1))</f>
      </c>
      <c r="H26" s="115"/>
    </row>
    <row r="27" spans="2:8" ht="18.75" customHeight="1">
      <c r="B27" s="112" t="s">
        <v>131</v>
      </c>
      <c r="C27" s="149"/>
      <c r="D27" s="107">
        <f>IF(C27="","",VLOOKUP(C27,SM!$C$4:$G$253,2,1))</f>
      </c>
      <c r="E27" s="108">
        <f>IF(C27="","",VLOOKUP(C27,SM!$C$4:$G$253,3,1))</f>
      </c>
      <c r="F27" s="109">
        <f>IF(C27="","",VLOOKUP(C27,SM!$C$4:$G$253,4,1))</f>
      </c>
      <c r="G27" s="114">
        <f>IF(C27="","",VLOOKUP(C27,SM!$C$4:$G$253,5,1))</f>
      </c>
      <c r="H27" s="115"/>
    </row>
    <row r="28" spans="2:8" ht="18.75" customHeight="1">
      <c r="B28" s="112" t="s">
        <v>133</v>
      </c>
      <c r="C28" s="149"/>
      <c r="D28" s="107">
        <f>IF(C28="","",VLOOKUP(C28,SM!$C$4:$G$253,2,1))</f>
      </c>
      <c r="E28" s="108">
        <f>IF(C28="","",VLOOKUP(C28,SM!$C$4:$G$253,3,1))</f>
      </c>
      <c r="F28" s="109">
        <f>IF(C28="","",VLOOKUP(C28,SM!$C$4:$G$253,4,1))</f>
      </c>
      <c r="G28" s="114">
        <f>IF(C28="","",VLOOKUP(C28,SM!$C$4:$G$253,5,1))</f>
      </c>
      <c r="H28" s="115"/>
    </row>
    <row r="29" spans="2:8" ht="18.75" customHeight="1">
      <c r="B29" s="112" t="s">
        <v>135</v>
      </c>
      <c r="C29" s="149"/>
      <c r="D29" s="107">
        <f>IF(C29="","",VLOOKUP(C29,SM!$C$4:$G$253,2,1))</f>
      </c>
      <c r="E29" s="108">
        <f>IF(C29="","",VLOOKUP(C29,SM!$C$4:$G$253,3,1))</f>
      </c>
      <c r="F29" s="109">
        <f>IF(C29="","",VLOOKUP(C29,SM!$C$4:$G$253,4,1))</f>
      </c>
      <c r="G29" s="114">
        <f>IF(C29="","",VLOOKUP(C29,SM!$C$4:$G$253,5,1))</f>
      </c>
      <c r="H29" s="115"/>
    </row>
    <row r="30" spans="2:8" ht="18.75" customHeight="1">
      <c r="B30" s="112" t="s">
        <v>138</v>
      </c>
      <c r="C30" s="149"/>
      <c r="D30" s="107">
        <f>IF(C30="","",VLOOKUP(C30,SM!$C$4:$G$253,2,1))</f>
      </c>
      <c r="E30" s="108">
        <f>IF(C30="","",VLOOKUP(C30,SM!$C$4:$G$253,3,1))</f>
      </c>
      <c r="F30" s="109">
        <f>IF(C30="","",VLOOKUP(C30,SM!$C$4:$G$253,4,1))</f>
      </c>
      <c r="G30" s="114">
        <f>IF(C30="","",VLOOKUP(C30,SM!$C$4:$G$253,5,1))</f>
      </c>
      <c r="H30" s="115"/>
    </row>
    <row r="31" spans="2:8" ht="18.75" customHeight="1">
      <c r="B31" s="112" t="s">
        <v>141</v>
      </c>
      <c r="C31" s="149"/>
      <c r="D31" s="107">
        <f>IF(C31="","",VLOOKUP(C31,SM!$C$4:$G$253,2,1))</f>
      </c>
      <c r="E31" s="108">
        <f>IF(C31="","",VLOOKUP(C31,SM!$C$4:$G$253,3,1))</f>
      </c>
      <c r="F31" s="109">
        <f>IF(C31="","",VLOOKUP(C31,SM!$C$4:$G$253,4,1))</f>
      </c>
      <c r="G31" s="114">
        <f>IF(C31="","",VLOOKUP(C31,SM!$C$4:$G$253,5,1))</f>
      </c>
      <c r="H31" s="115"/>
    </row>
    <row r="32" spans="2:8" ht="18.75" customHeight="1">
      <c r="B32" s="112" t="s">
        <v>143</v>
      </c>
      <c r="C32" s="149"/>
      <c r="D32" s="107">
        <f>IF(C32="","",VLOOKUP(C32,SM!$C$4:$G$253,2,1))</f>
      </c>
      <c r="E32" s="108">
        <f>IF(C32="","",VLOOKUP(C32,SM!$C$4:$G$253,3,1))</f>
      </c>
      <c r="F32" s="109">
        <f>IF(C32="","",VLOOKUP(C32,SM!$C$4:$G$253,4,1))</f>
      </c>
      <c r="G32" s="114">
        <f>IF(C32="","",VLOOKUP(C32,SM!$C$4:$G$253,5,1))</f>
      </c>
      <c r="H32" s="115"/>
    </row>
    <row r="33" spans="2:8" ht="18.75" customHeight="1">
      <c r="B33" s="112" t="s">
        <v>145</v>
      </c>
      <c r="C33" s="149"/>
      <c r="D33" s="107">
        <f>IF(C33="","",VLOOKUP(C33,SM!$C$4:$G$253,2,1))</f>
      </c>
      <c r="E33" s="108">
        <f>IF(C33="","",VLOOKUP(C33,SM!$C$4:$G$253,3,1))</f>
      </c>
      <c r="F33" s="109">
        <f>IF(C33="","",VLOOKUP(C33,SM!$C$4:$G$253,4,1))</f>
      </c>
      <c r="G33" s="114">
        <f>IF(C33="","",VLOOKUP(C33,SM!$C$4:$G$253,5,1))</f>
      </c>
      <c r="H33" s="115"/>
    </row>
    <row r="34" spans="2:8" ht="18.75" customHeight="1">
      <c r="B34" s="120" t="s">
        <v>147</v>
      </c>
      <c r="C34" s="151"/>
      <c r="D34" s="122">
        <f>IF(C34="","",VLOOKUP(C34,SM!$C$4:$G$253,2,1))</f>
      </c>
      <c r="E34" s="123">
        <f>IF(C34="","",VLOOKUP(C34,SM!$C$4:$G$253,3,1))</f>
      </c>
      <c r="F34" s="124">
        <f>IF(C34="","",VLOOKUP(C34,SM!$C$4:$G$253,4,1))</f>
      </c>
      <c r="G34" s="114">
        <f>IF(C34="","",VLOOKUP(C34,SM!$C$4:$G$253,5,1))</f>
      </c>
      <c r="H34" s="125"/>
    </row>
    <row r="35" spans="2:8" ht="8.25" customHeight="1">
      <c r="B35" s="83"/>
      <c r="C35" s="83"/>
      <c r="D35" s="83"/>
      <c r="E35" s="83"/>
      <c r="F35" s="83"/>
      <c r="G35" s="83"/>
      <c r="H35" s="83"/>
    </row>
    <row r="36" spans="2:7" ht="12.75">
      <c r="B36" s="126" t="s">
        <v>808</v>
      </c>
      <c r="G36" s="126" t="s">
        <v>809</v>
      </c>
    </row>
    <row r="37" ht="6.75" customHeight="1"/>
    <row r="38" spans="2:7" ht="12.75">
      <c r="B38" s="127">
        <f ca="1">TODAY()</f>
        <v>42065</v>
      </c>
      <c r="C38" s="128"/>
      <c r="D38" s="129" t="s">
        <v>810</v>
      </c>
      <c r="G38" s="130" t="s">
        <v>811</v>
      </c>
    </row>
    <row r="39" spans="4:10" ht="12.75">
      <c r="D39" s="131" t="s">
        <v>812</v>
      </c>
      <c r="E39" s="132"/>
      <c r="F39" s="126"/>
      <c r="G39" s="130" t="s">
        <v>813</v>
      </c>
      <c r="H39" s="126"/>
      <c r="J39" s="133"/>
    </row>
    <row r="40" spans="4:10" ht="12.75">
      <c r="D40" s="131" t="s">
        <v>814</v>
      </c>
      <c r="E40" s="2"/>
      <c r="G40" s="130" t="s">
        <v>815</v>
      </c>
      <c r="J40" s="133"/>
    </row>
    <row r="41" spans="5:10" ht="12.75">
      <c r="E41" s="2"/>
      <c r="J41" s="133"/>
    </row>
  </sheetData>
  <sheetProtection selectLockedCells="1" selectUnlockedCells="1"/>
  <printOptions/>
  <pageMargins left="0.19652777777777777" right="0.19652777777777777" top="0.39375" bottom="0.39375" header="0.5118055555555555" footer="0.5118055555555555"/>
  <pageSetup horizontalDpi="300" verticalDpi="300" orientation="portrait" paperSize="9"/>
  <drawing r:id="rId2"/>
  <legacy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J8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3" width="7.140625" style="1" customWidth="1"/>
    <col min="4" max="4" width="24.28125" style="1" customWidth="1"/>
    <col min="5" max="5" width="6.421875" style="1" customWidth="1"/>
    <col min="6" max="6" width="5.7109375" style="1" customWidth="1"/>
    <col min="7" max="7" width="31.421875" style="1" customWidth="1"/>
    <col min="8" max="8" width="14.28125" style="1" customWidth="1"/>
    <col min="9" max="9" width="1.7109375" style="1" customWidth="1"/>
    <col min="10" max="27" width="3.140625" style="1" customWidth="1"/>
    <col min="28" max="16384" width="8.7109375" style="1" customWidth="1"/>
  </cols>
  <sheetData>
    <row r="1" ht="52.5" customHeight="1"/>
    <row r="2" ht="12.75">
      <c r="B2" s="96" t="s">
        <v>984</v>
      </c>
    </row>
    <row r="3" ht="17.25" customHeight="1">
      <c r="B3" s="96"/>
    </row>
    <row r="4" spans="2:7" ht="12.75">
      <c r="B4" s="126" t="s">
        <v>985</v>
      </c>
      <c r="G4" s="126" t="s">
        <v>986</v>
      </c>
    </row>
    <row r="5" ht="6.75" customHeight="1"/>
    <row r="6" spans="2:7" ht="12.75">
      <c r="B6" s="127">
        <v>40976</v>
      </c>
      <c r="C6" s="128"/>
      <c r="D6" s="129" t="s">
        <v>810</v>
      </c>
      <c r="G6" s="130" t="s">
        <v>987</v>
      </c>
    </row>
    <row r="7" spans="4:10" ht="12.75">
      <c r="D7" s="131" t="s">
        <v>812</v>
      </c>
      <c r="E7" s="132"/>
      <c r="F7" s="126"/>
      <c r="G7" s="130" t="s">
        <v>988</v>
      </c>
      <c r="H7" s="126"/>
      <c r="J7" s="133"/>
    </row>
    <row r="8" spans="4:10" ht="12.75">
      <c r="D8" s="131" t="s">
        <v>814</v>
      </c>
      <c r="E8" s="2"/>
      <c r="G8" s="130" t="s">
        <v>989</v>
      </c>
      <c r="J8" s="133"/>
    </row>
  </sheetData>
  <sheetProtection selectLockedCells="1" selectUnlockedCells="1"/>
  <printOptions/>
  <pageMargins left="0.19652777777777777" right="0.19652777777777777" top="0.39375" bottom="0.39375" header="0.5118055555555555" footer="0.5118055555555555"/>
  <pageSetup horizontalDpi="300" verticalDpi="300"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2" customWidth="1"/>
    <col min="2" max="2" width="10.00390625" style="1" customWidth="1"/>
    <col min="3" max="3" width="20.7109375" style="1" customWidth="1"/>
    <col min="4" max="4" width="12.8515625" style="1" customWidth="1"/>
    <col min="5" max="5" width="5.7109375" style="2" customWidth="1"/>
    <col min="6" max="6" width="10.00390625" style="1" customWidth="1"/>
    <col min="7" max="7" width="20.57421875" style="1" customWidth="1"/>
    <col min="8" max="8" width="1.421875" style="1" customWidth="1"/>
    <col min="9" max="16384" width="8.7109375" style="1" customWidth="1"/>
  </cols>
  <sheetData>
    <row r="1" spans="1:5" ht="26.25" customHeight="1">
      <c r="A1" s="152"/>
      <c r="E1" s="152"/>
    </row>
    <row r="3" spans="1:7" s="126" customFormat="1" ht="12.75">
      <c r="A3" s="153" t="s">
        <v>990</v>
      </c>
      <c r="B3" s="154" t="s">
        <v>991</v>
      </c>
      <c r="C3" s="155" t="s">
        <v>804</v>
      </c>
      <c r="D3" s="156"/>
      <c r="E3" s="153" t="s">
        <v>990</v>
      </c>
      <c r="F3" s="154" t="s">
        <v>991</v>
      </c>
      <c r="G3" s="155" t="s">
        <v>804</v>
      </c>
    </row>
    <row r="4" spans="1:7" ht="23.25" customHeight="1">
      <c r="A4" s="19" t="s">
        <v>72</v>
      </c>
      <c r="B4" s="157"/>
      <c r="C4" s="24"/>
      <c r="D4" s="158"/>
      <c r="E4" s="19" t="s">
        <v>72</v>
      </c>
      <c r="F4" s="157"/>
      <c r="G4" s="24"/>
    </row>
    <row r="5" spans="1:7" ht="23.25" customHeight="1">
      <c r="A5" s="19" t="s">
        <v>75</v>
      </c>
      <c r="B5" s="157"/>
      <c r="C5" s="24"/>
      <c r="D5" s="158"/>
      <c r="E5" s="19" t="s">
        <v>75</v>
      </c>
      <c r="F5" s="157"/>
      <c r="G5" s="36"/>
    </row>
    <row r="6" spans="1:7" ht="23.25" customHeight="1">
      <c r="A6" s="19" t="s">
        <v>77</v>
      </c>
      <c r="B6" s="157"/>
      <c r="C6" s="24"/>
      <c r="D6" s="158"/>
      <c r="E6" s="19" t="s">
        <v>77</v>
      </c>
      <c r="F6" s="157"/>
      <c r="G6" s="36"/>
    </row>
    <row r="7" spans="1:7" ht="23.25" customHeight="1">
      <c r="A7" s="19" t="s">
        <v>79</v>
      </c>
      <c r="B7" s="157"/>
      <c r="C7" s="24"/>
      <c r="D7" s="158"/>
      <c r="E7" s="19" t="s">
        <v>79</v>
      </c>
      <c r="F7" s="157"/>
      <c r="G7" s="36"/>
    </row>
    <row r="8" spans="1:7" ht="23.25" customHeight="1">
      <c r="A8" s="39" t="s">
        <v>81</v>
      </c>
      <c r="B8" s="159"/>
      <c r="C8" s="49"/>
      <c r="D8" s="158"/>
      <c r="E8" s="39" t="s">
        <v>81</v>
      </c>
      <c r="F8" s="159"/>
      <c r="G8" s="49"/>
    </row>
    <row r="9" spans="1:7" ht="23.25" customHeight="1">
      <c r="A9" s="19" t="s">
        <v>84</v>
      </c>
      <c r="B9" s="157"/>
      <c r="C9" s="24"/>
      <c r="D9" s="158"/>
      <c r="E9" s="19" t="s">
        <v>84</v>
      </c>
      <c r="F9" s="157"/>
      <c r="G9" s="24"/>
    </row>
    <row r="10" spans="1:7" ht="23.25" customHeight="1">
      <c r="A10" s="19" t="s">
        <v>87</v>
      </c>
      <c r="B10" s="157"/>
      <c r="C10" s="24"/>
      <c r="D10" s="158"/>
      <c r="E10" s="19" t="s">
        <v>87</v>
      </c>
      <c r="F10" s="157"/>
      <c r="G10" s="36"/>
    </row>
    <row r="11" spans="1:7" ht="23.25" customHeight="1">
      <c r="A11" s="19" t="s">
        <v>90</v>
      </c>
      <c r="B11" s="157"/>
      <c r="C11" s="24"/>
      <c r="D11" s="158"/>
      <c r="E11" s="19" t="s">
        <v>90</v>
      </c>
      <c r="F11" s="157"/>
      <c r="G11" s="36"/>
    </row>
    <row r="12" spans="1:7" ht="23.25" customHeight="1">
      <c r="A12" s="19" t="s">
        <v>93</v>
      </c>
      <c r="B12" s="157"/>
      <c r="C12" s="24"/>
      <c r="D12" s="158"/>
      <c r="E12" s="19" t="s">
        <v>93</v>
      </c>
      <c r="F12" s="157"/>
      <c r="G12" s="36"/>
    </row>
    <row r="13" spans="1:7" ht="23.25" customHeight="1">
      <c r="A13" s="39" t="s">
        <v>95</v>
      </c>
      <c r="B13" s="159"/>
      <c r="C13" s="49"/>
      <c r="D13" s="158"/>
      <c r="E13" s="39" t="s">
        <v>95</v>
      </c>
      <c r="F13" s="159"/>
      <c r="G13" s="49"/>
    </row>
    <row r="14" spans="1:7" ht="23.25" customHeight="1">
      <c r="A14" s="19" t="s">
        <v>98</v>
      </c>
      <c r="B14" s="157"/>
      <c r="C14" s="24"/>
      <c r="D14" s="158"/>
      <c r="E14" s="19" t="s">
        <v>98</v>
      </c>
      <c r="F14" s="157"/>
      <c r="G14" s="24"/>
    </row>
    <row r="15" spans="1:7" ht="23.25" customHeight="1">
      <c r="A15" s="19" t="s">
        <v>101</v>
      </c>
      <c r="B15" s="157"/>
      <c r="C15" s="24"/>
      <c r="D15" s="158"/>
      <c r="E15" s="19" t="s">
        <v>101</v>
      </c>
      <c r="F15" s="157"/>
      <c r="G15" s="36"/>
    </row>
    <row r="16" spans="1:7" ht="23.25" customHeight="1">
      <c r="A16" s="19" t="s">
        <v>103</v>
      </c>
      <c r="B16" s="157"/>
      <c r="C16" s="24"/>
      <c r="D16" s="158"/>
      <c r="E16" s="19" t="s">
        <v>103</v>
      </c>
      <c r="F16" s="157"/>
      <c r="G16" s="36"/>
    </row>
    <row r="17" spans="1:7" ht="23.25" customHeight="1">
      <c r="A17" s="19" t="s">
        <v>106</v>
      </c>
      <c r="B17" s="157"/>
      <c r="C17" s="24"/>
      <c r="D17" s="158"/>
      <c r="E17" s="19" t="s">
        <v>106</v>
      </c>
      <c r="F17" s="157"/>
      <c r="G17" s="36"/>
    </row>
    <row r="18" spans="1:7" ht="23.25" customHeight="1">
      <c r="A18" s="39" t="s">
        <v>108</v>
      </c>
      <c r="B18" s="159"/>
      <c r="C18" s="49"/>
      <c r="D18" s="158"/>
      <c r="E18" s="39" t="s">
        <v>108</v>
      </c>
      <c r="F18" s="159"/>
      <c r="G18" s="49"/>
    </row>
    <row r="19" spans="1:7" ht="23.25" customHeight="1">
      <c r="A19" s="19" t="s">
        <v>111</v>
      </c>
      <c r="B19" s="157"/>
      <c r="C19" s="24"/>
      <c r="D19" s="158"/>
      <c r="E19" s="19" t="s">
        <v>111</v>
      </c>
      <c r="F19" s="157"/>
      <c r="G19" s="24"/>
    </row>
    <row r="20" spans="1:7" ht="23.25" customHeight="1">
      <c r="A20" s="19" t="s">
        <v>114</v>
      </c>
      <c r="B20" s="157"/>
      <c r="C20" s="24"/>
      <c r="D20" s="158"/>
      <c r="E20" s="19" t="s">
        <v>114</v>
      </c>
      <c r="F20" s="157"/>
      <c r="G20" s="36"/>
    </row>
    <row r="21" spans="1:7" ht="23.25" customHeight="1">
      <c r="A21" s="19" t="s">
        <v>117</v>
      </c>
      <c r="B21" s="157"/>
      <c r="C21" s="24"/>
      <c r="D21" s="158"/>
      <c r="E21" s="19" t="s">
        <v>117</v>
      </c>
      <c r="F21" s="157"/>
      <c r="G21" s="36"/>
    </row>
    <row r="22" spans="1:7" ht="23.25" customHeight="1">
      <c r="A22" s="19" t="s">
        <v>119</v>
      </c>
      <c r="B22" s="157"/>
      <c r="C22" s="24"/>
      <c r="D22" s="158"/>
      <c r="E22" s="19" t="s">
        <v>119</v>
      </c>
      <c r="F22" s="157"/>
      <c r="G22" s="36"/>
    </row>
    <row r="23" spans="1:7" ht="23.25" customHeight="1">
      <c r="A23" s="39" t="s">
        <v>122</v>
      </c>
      <c r="B23" s="159"/>
      <c r="C23" s="49"/>
      <c r="D23" s="158"/>
      <c r="E23" s="39" t="s">
        <v>122</v>
      </c>
      <c r="F23" s="159"/>
      <c r="G23" s="49"/>
    </row>
    <row r="24" spans="1:7" ht="23.25" customHeight="1">
      <c r="A24" s="19" t="s">
        <v>125</v>
      </c>
      <c r="B24" s="157"/>
      <c r="C24" s="24"/>
      <c r="D24" s="158"/>
      <c r="E24" s="19" t="s">
        <v>125</v>
      </c>
      <c r="F24" s="157"/>
      <c r="G24" s="24"/>
    </row>
    <row r="25" spans="1:7" ht="23.25" customHeight="1">
      <c r="A25" s="19" t="s">
        <v>128</v>
      </c>
      <c r="B25" s="157"/>
      <c r="C25" s="24"/>
      <c r="D25" s="158"/>
      <c r="E25" s="19" t="s">
        <v>128</v>
      </c>
      <c r="F25" s="157"/>
      <c r="G25" s="36"/>
    </row>
    <row r="26" spans="1:7" ht="23.25" customHeight="1">
      <c r="A26" s="19" t="s">
        <v>131</v>
      </c>
      <c r="B26" s="157"/>
      <c r="C26" s="24"/>
      <c r="D26" s="158"/>
      <c r="E26" s="19" t="s">
        <v>131</v>
      </c>
      <c r="F26" s="157"/>
      <c r="G26" s="36"/>
    </row>
    <row r="27" spans="1:7" ht="23.25" customHeight="1">
      <c r="A27" s="19" t="s">
        <v>133</v>
      </c>
      <c r="B27" s="157"/>
      <c r="C27" s="24"/>
      <c r="D27" s="158"/>
      <c r="E27" s="19" t="s">
        <v>133</v>
      </c>
      <c r="F27" s="157"/>
      <c r="G27" s="36"/>
    </row>
    <row r="28" spans="1:7" ht="23.25" customHeight="1">
      <c r="A28" s="39" t="s">
        <v>135</v>
      </c>
      <c r="B28" s="159"/>
      <c r="C28" s="49"/>
      <c r="D28" s="158"/>
      <c r="E28" s="39" t="s">
        <v>135</v>
      </c>
      <c r="F28" s="159"/>
      <c r="G28" s="49"/>
    </row>
    <row r="29" spans="1:7" ht="23.25" customHeight="1">
      <c r="A29" s="19" t="s">
        <v>138</v>
      </c>
      <c r="B29" s="157"/>
      <c r="C29" s="24"/>
      <c r="D29" s="158"/>
      <c r="E29" s="19" t="s">
        <v>138</v>
      </c>
      <c r="F29" s="157"/>
      <c r="G29" s="24"/>
    </row>
    <row r="30" spans="1:7" ht="23.25" customHeight="1">
      <c r="A30" s="19" t="s">
        <v>141</v>
      </c>
      <c r="B30" s="157"/>
      <c r="C30" s="24"/>
      <c r="D30" s="158"/>
      <c r="E30" s="19" t="s">
        <v>141</v>
      </c>
      <c r="F30" s="157"/>
      <c r="G30" s="36"/>
    </row>
    <row r="31" spans="1:7" ht="23.25" customHeight="1">
      <c r="A31" s="19" t="s">
        <v>143</v>
      </c>
      <c r="B31" s="157"/>
      <c r="C31" s="24"/>
      <c r="D31" s="158"/>
      <c r="E31" s="19" t="s">
        <v>143</v>
      </c>
      <c r="F31" s="157"/>
      <c r="G31" s="36"/>
    </row>
    <row r="32" spans="1:7" ht="23.25" customHeight="1">
      <c r="A32" s="19" t="s">
        <v>145</v>
      </c>
      <c r="B32" s="157"/>
      <c r="C32" s="24"/>
      <c r="D32" s="158"/>
      <c r="E32" s="19" t="s">
        <v>145</v>
      </c>
      <c r="F32" s="157"/>
      <c r="G32" s="36"/>
    </row>
    <row r="33" spans="1:7" ht="23.25" customHeight="1">
      <c r="A33" s="39" t="s">
        <v>147</v>
      </c>
      <c r="B33" s="159"/>
      <c r="C33" s="49"/>
      <c r="D33" s="158"/>
      <c r="E33" s="39" t="s">
        <v>147</v>
      </c>
      <c r="F33" s="159"/>
      <c r="G33" s="49"/>
    </row>
  </sheetData>
  <sheetProtection selectLockedCells="1" selectUnlockedCells="1"/>
  <printOptions/>
  <pageMargins left="0.7875" right="0.7875" top="0.7875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J254"/>
  <sheetViews>
    <sheetView workbookViewId="0" topLeftCell="A1">
      <selection activeCell="A1" sqref="A1"/>
    </sheetView>
  </sheetViews>
  <sheetFormatPr defaultColWidth="9.140625" defaultRowHeight="12.75"/>
  <cols>
    <col min="1" max="1" width="1.57421875" style="1" customWidth="1"/>
    <col min="2" max="2" width="6.00390625" style="1" customWidth="1"/>
    <col min="3" max="3" width="7.00390625" style="1" customWidth="1"/>
    <col min="4" max="4" width="17.421875" style="8" customWidth="1"/>
    <col min="5" max="5" width="5.57421875" style="1" customWidth="1"/>
    <col min="6" max="6" width="4.7109375" style="1" customWidth="1"/>
    <col min="7" max="7" width="20.00390625" style="8" customWidth="1"/>
    <col min="8" max="26" width="3.140625" style="1" customWidth="1"/>
    <col min="27" max="16384" width="8.7109375" style="1" customWidth="1"/>
  </cols>
  <sheetData>
    <row r="1" ht="6.75" customHeight="1">
      <c r="B1" s="1" t="s">
        <v>64</v>
      </c>
    </row>
    <row r="2" spans="2:7" ht="18" customHeight="1">
      <c r="B2" s="50" t="s">
        <v>65</v>
      </c>
      <c r="C2" s="50"/>
      <c r="D2" s="51"/>
      <c r="E2" s="52"/>
      <c r="F2" s="52"/>
      <c r="G2" s="51"/>
    </row>
    <row r="3" spans="2:7" ht="21" customHeight="1">
      <c r="B3" s="53" t="s">
        <v>66</v>
      </c>
      <c r="C3" s="53" t="s">
        <v>67</v>
      </c>
      <c r="D3" s="53" t="s">
        <v>68</v>
      </c>
      <c r="E3" s="54" t="s">
        <v>69</v>
      </c>
      <c r="F3" s="54" t="s">
        <v>70</v>
      </c>
      <c r="G3" s="53" t="s">
        <v>71</v>
      </c>
    </row>
    <row r="4" spans="2:7" ht="12.75" customHeight="1">
      <c r="B4" s="55" t="s">
        <v>72</v>
      </c>
      <c r="C4" s="56">
        <v>1</v>
      </c>
      <c r="D4" s="57" t="s">
        <v>73</v>
      </c>
      <c r="E4" s="58">
        <v>1950</v>
      </c>
      <c r="F4" s="59" t="str">
        <f>IF(E4="","",VLOOKUP(E4,'Kateg.'!$J$7:$K$17,2,1))</f>
        <v>M11</v>
      </c>
      <c r="G4" s="60" t="s">
        <v>74</v>
      </c>
    </row>
    <row r="5" spans="2:7" ht="12.75" customHeight="1">
      <c r="B5" s="61" t="s">
        <v>75</v>
      </c>
      <c r="C5" s="62">
        <v>5</v>
      </c>
      <c r="D5" s="63" t="s">
        <v>76</v>
      </c>
      <c r="E5" s="64">
        <v>1971</v>
      </c>
      <c r="F5" s="65" t="str">
        <f>IF(E5="","",VLOOKUP(E5,'Kateg.'!$J$7:$K$17,2,1))</f>
        <v>M9</v>
      </c>
      <c r="G5" s="66" t="s">
        <v>74</v>
      </c>
    </row>
    <row r="6" spans="2:7" ht="12.75" customHeight="1">
      <c r="B6" s="67" t="s">
        <v>77</v>
      </c>
      <c r="C6" s="62">
        <v>11</v>
      </c>
      <c r="D6" s="63" t="s">
        <v>78</v>
      </c>
      <c r="E6" s="64">
        <v>1962</v>
      </c>
      <c r="F6" s="65" t="str">
        <f>IF(E6="","",VLOOKUP(E6,'Kateg.'!$J$7:$K$17,2,1))</f>
        <v>M10</v>
      </c>
      <c r="G6" s="66" t="s">
        <v>74</v>
      </c>
    </row>
    <row r="7" spans="2:10" ht="12.75" customHeight="1">
      <c r="B7" s="67" t="s">
        <v>79</v>
      </c>
      <c r="C7" s="62">
        <v>12</v>
      </c>
      <c r="D7" s="68" t="s">
        <v>78</v>
      </c>
      <c r="E7" s="65">
        <v>1991</v>
      </c>
      <c r="F7" s="65" t="str">
        <f>IF(E7="","",VLOOKUP(E7,'Kateg.'!$J$7:$K$17,2,1))</f>
        <v>M8</v>
      </c>
      <c r="G7" s="66" t="s">
        <v>74</v>
      </c>
      <c r="J7" s="1" t="s">
        <v>80</v>
      </c>
    </row>
    <row r="8" spans="2:7" ht="12.75" customHeight="1">
      <c r="B8" s="67" t="s">
        <v>81</v>
      </c>
      <c r="C8" s="62">
        <v>15</v>
      </c>
      <c r="D8" s="63" t="s">
        <v>82</v>
      </c>
      <c r="E8" s="64">
        <v>1958</v>
      </c>
      <c r="F8" s="65" t="str">
        <f>IF(E8="","",VLOOKUP(E8,'Kateg.'!$J$7:$K$17,2,1))</f>
        <v>M10</v>
      </c>
      <c r="G8" s="66" t="s">
        <v>83</v>
      </c>
    </row>
    <row r="9" spans="2:7" ht="12.75" customHeight="1">
      <c r="B9" s="67" t="s">
        <v>84</v>
      </c>
      <c r="C9" s="69">
        <v>16</v>
      </c>
      <c r="D9" s="63" t="s">
        <v>85</v>
      </c>
      <c r="E9" s="64">
        <v>1959</v>
      </c>
      <c r="F9" s="65" t="str">
        <f>IF(E9="","",VLOOKUP(E9,'Kateg.'!$J$7:$K$17,2,1))</f>
        <v>M10</v>
      </c>
      <c r="G9" s="66" t="s">
        <v>86</v>
      </c>
    </row>
    <row r="10" spans="2:7" ht="12.75">
      <c r="B10" s="67" t="s">
        <v>87</v>
      </c>
      <c r="C10" s="69">
        <v>17</v>
      </c>
      <c r="D10" s="68" t="s">
        <v>88</v>
      </c>
      <c r="E10" s="65">
        <v>1995</v>
      </c>
      <c r="F10" s="65" t="str">
        <f>IF(E10="","",VLOOKUP(E10,'Kateg.'!$J$7:$K$17,2,1))</f>
        <v>M8</v>
      </c>
      <c r="G10" s="70" t="s">
        <v>89</v>
      </c>
    </row>
    <row r="11" spans="2:7" ht="12.75">
      <c r="B11" s="67" t="s">
        <v>90</v>
      </c>
      <c r="C11" s="69">
        <v>19</v>
      </c>
      <c r="D11" s="63" t="s">
        <v>91</v>
      </c>
      <c r="E11" s="64">
        <v>1962</v>
      </c>
      <c r="F11" s="65" t="str">
        <f>IF(E11="","",VLOOKUP(E11,'Kateg.'!$J$7:$K$17,2,1))</f>
        <v>M10</v>
      </c>
      <c r="G11" s="66" t="s">
        <v>92</v>
      </c>
    </row>
    <row r="12" spans="2:7" ht="12.75">
      <c r="B12" s="67" t="s">
        <v>93</v>
      </c>
      <c r="C12" s="69">
        <v>20</v>
      </c>
      <c r="D12" s="63" t="s">
        <v>94</v>
      </c>
      <c r="E12" s="64">
        <v>1996</v>
      </c>
      <c r="F12" s="65" t="str">
        <f>IF(E12="","",VLOOKUP(E12,'Kateg.'!$J$7:$K$17,2,1))</f>
        <v>M7</v>
      </c>
      <c r="G12" s="70" t="s">
        <v>89</v>
      </c>
    </row>
    <row r="13" spans="2:7" ht="12.75">
      <c r="B13" s="67" t="s">
        <v>95</v>
      </c>
      <c r="C13" s="62">
        <v>22</v>
      </c>
      <c r="D13" s="63" t="s">
        <v>96</v>
      </c>
      <c r="E13" s="64">
        <v>1964</v>
      </c>
      <c r="F13" s="65" t="str">
        <f>IF(E13="","",VLOOKUP(E13,'Kateg.'!$J$7:$K$17,2,1))</f>
        <v>M10</v>
      </c>
      <c r="G13" s="66" t="s">
        <v>97</v>
      </c>
    </row>
    <row r="14" spans="2:7" ht="12.75">
      <c r="B14" s="67" t="s">
        <v>98</v>
      </c>
      <c r="C14" s="69">
        <v>23</v>
      </c>
      <c r="D14" s="68" t="s">
        <v>99</v>
      </c>
      <c r="E14" s="65">
        <v>1968</v>
      </c>
      <c r="F14" s="65" t="str">
        <f>IF(E14="","",VLOOKUP(E14,'Kateg.'!$J$7:$K$17,2,1))</f>
        <v>M9</v>
      </c>
      <c r="G14" s="70" t="s">
        <v>100</v>
      </c>
    </row>
    <row r="15" spans="2:7" ht="12.75">
      <c r="B15" s="67" t="s">
        <v>101</v>
      </c>
      <c r="C15" s="69">
        <v>24</v>
      </c>
      <c r="D15" s="63" t="s">
        <v>102</v>
      </c>
      <c r="E15" s="64">
        <v>1948</v>
      </c>
      <c r="F15" s="65" t="str">
        <f>IF(E15="","",VLOOKUP(E15,'Kateg.'!$J$7:$K$17,2,1))</f>
        <v>M11</v>
      </c>
      <c r="G15" s="66" t="s">
        <v>74</v>
      </c>
    </row>
    <row r="16" spans="2:7" ht="12.75">
      <c r="B16" s="67" t="s">
        <v>103</v>
      </c>
      <c r="C16" s="62">
        <v>25</v>
      </c>
      <c r="D16" s="63" t="s">
        <v>104</v>
      </c>
      <c r="E16" s="64">
        <v>1971</v>
      </c>
      <c r="F16" s="65" t="str">
        <f>IF(E16="","",VLOOKUP(E16,'Kateg.'!$J$7:$K$17,2,1))</f>
        <v>M9</v>
      </c>
      <c r="G16" s="66" t="s">
        <v>105</v>
      </c>
    </row>
    <row r="17" spans="2:7" ht="12.75">
      <c r="B17" s="67" t="s">
        <v>106</v>
      </c>
      <c r="C17" s="69">
        <v>27</v>
      </c>
      <c r="D17" s="63" t="s">
        <v>107</v>
      </c>
      <c r="E17" s="64">
        <v>1968</v>
      </c>
      <c r="F17" s="64" t="str">
        <f>IF(E17="","",VLOOKUP(E17,'Kateg.'!$J$7:$K$17,2,1))</f>
        <v>M9</v>
      </c>
      <c r="G17" s="66" t="s">
        <v>89</v>
      </c>
    </row>
    <row r="18" spans="2:7" ht="12.75">
      <c r="B18" s="67" t="s">
        <v>108</v>
      </c>
      <c r="C18" s="69">
        <v>28</v>
      </c>
      <c r="D18" s="63" t="s">
        <v>109</v>
      </c>
      <c r="E18" s="64">
        <v>1997</v>
      </c>
      <c r="F18" s="64" t="str">
        <f>IF(E18="","",VLOOKUP(E18,'Kateg.'!$J$7:$K$17,2,1))</f>
        <v>M7</v>
      </c>
      <c r="G18" s="66" t="s">
        <v>110</v>
      </c>
    </row>
    <row r="19" spans="2:7" ht="12.75">
      <c r="B19" s="67" t="s">
        <v>111</v>
      </c>
      <c r="C19" s="62">
        <v>30</v>
      </c>
      <c r="D19" s="68" t="s">
        <v>112</v>
      </c>
      <c r="E19" s="65">
        <v>1957</v>
      </c>
      <c r="F19" s="65" t="str">
        <f>IF(E19="","",VLOOKUP(E19,'Kateg.'!$J$7:$K$17,2,1))</f>
        <v>M10</v>
      </c>
      <c r="G19" s="70" t="s">
        <v>113</v>
      </c>
    </row>
    <row r="20" spans="2:7" ht="12.75">
      <c r="B20" s="67" t="s">
        <v>114</v>
      </c>
      <c r="C20" s="69">
        <v>32</v>
      </c>
      <c r="D20" s="63" t="s">
        <v>115</v>
      </c>
      <c r="E20" s="64">
        <v>1971</v>
      </c>
      <c r="F20" s="65" t="str">
        <f>IF(E20="","",VLOOKUP(E20,'Kateg.'!$J$7:$K$17,2,1))</f>
        <v>M9</v>
      </c>
      <c r="G20" s="66" t="s">
        <v>116</v>
      </c>
    </row>
    <row r="21" spans="2:7" ht="12.75">
      <c r="B21" s="67" t="s">
        <v>117</v>
      </c>
      <c r="C21" s="69">
        <v>34</v>
      </c>
      <c r="D21" s="63" t="s">
        <v>118</v>
      </c>
      <c r="E21" s="64">
        <v>1987</v>
      </c>
      <c r="F21" s="65" t="str">
        <f>IF(E21="","",VLOOKUP(E21,'Kateg.'!$J$7:$K$17,2,1))</f>
        <v>M8</v>
      </c>
      <c r="G21" s="70" t="s">
        <v>116</v>
      </c>
    </row>
    <row r="22" spans="2:7" ht="12.75">
      <c r="B22" s="67" t="s">
        <v>119</v>
      </c>
      <c r="C22" s="62">
        <v>37</v>
      </c>
      <c r="D22" s="68" t="s">
        <v>120</v>
      </c>
      <c r="E22" s="65">
        <v>1973</v>
      </c>
      <c r="F22" s="65" t="str">
        <f>IF(E22="","",VLOOKUP(E22,'Kateg.'!$J$7:$K$17,2,1))</f>
        <v>M9</v>
      </c>
      <c r="G22" s="70" t="s">
        <v>121</v>
      </c>
    </row>
    <row r="23" spans="2:7" ht="12.75">
      <c r="B23" s="67" t="s">
        <v>122</v>
      </c>
      <c r="C23" s="69">
        <v>40</v>
      </c>
      <c r="D23" s="63" t="s">
        <v>123</v>
      </c>
      <c r="E23" s="64">
        <v>1965</v>
      </c>
      <c r="F23" s="64" t="str">
        <f>IF(E23="","",VLOOKUP(E23,'Kateg.'!$J$7:$K$17,2,1))</f>
        <v>M10</v>
      </c>
      <c r="G23" s="66" t="s">
        <v>124</v>
      </c>
    </row>
    <row r="24" spans="2:7" ht="12.75">
      <c r="B24" s="67" t="s">
        <v>125</v>
      </c>
      <c r="C24" s="62">
        <v>45</v>
      </c>
      <c r="D24" s="63" t="s">
        <v>126</v>
      </c>
      <c r="E24" s="64">
        <v>1961</v>
      </c>
      <c r="F24" s="65" t="str">
        <f>IF(E24="","",VLOOKUP(E24,'Kateg.'!$J$7:$K$17,2,1))</f>
        <v>M10</v>
      </c>
      <c r="G24" s="70" t="s">
        <v>127</v>
      </c>
    </row>
    <row r="25" spans="2:7" ht="12.75">
      <c r="B25" s="67" t="s">
        <v>128</v>
      </c>
      <c r="C25" s="69">
        <v>46</v>
      </c>
      <c r="D25" s="68" t="s">
        <v>129</v>
      </c>
      <c r="E25" s="65">
        <v>1992</v>
      </c>
      <c r="F25" s="65" t="str">
        <f>IF(E25="","",VLOOKUP(E25,'Kateg.'!$J$7:$K$17,2,1))</f>
        <v>M8</v>
      </c>
      <c r="G25" s="70" t="s">
        <v>130</v>
      </c>
    </row>
    <row r="26" spans="2:7" ht="12.75">
      <c r="B26" s="67" t="s">
        <v>131</v>
      </c>
      <c r="C26" s="69">
        <v>49</v>
      </c>
      <c r="D26" s="68" t="s">
        <v>132</v>
      </c>
      <c r="E26" s="65">
        <v>2001</v>
      </c>
      <c r="F26" s="65" t="str">
        <f>IF(E26="","",VLOOKUP(E26,'Kateg.'!$J$7:$K$17,2,1))</f>
        <v>M5</v>
      </c>
      <c r="G26" s="66" t="s">
        <v>89</v>
      </c>
    </row>
    <row r="27" spans="2:7" ht="12.75">
      <c r="B27" s="67" t="s">
        <v>133</v>
      </c>
      <c r="C27" s="69">
        <v>52</v>
      </c>
      <c r="D27" s="63" t="s">
        <v>134</v>
      </c>
      <c r="E27" s="64">
        <v>2002</v>
      </c>
      <c r="F27" s="65" t="str">
        <f>IF(E27="","",VLOOKUP(E27,'Kateg.'!$J$7:$K$17,2,1))</f>
        <v>M4</v>
      </c>
      <c r="G27" s="66" t="s">
        <v>124</v>
      </c>
    </row>
    <row r="28" spans="2:7" ht="12.75">
      <c r="B28" s="67" t="s">
        <v>135</v>
      </c>
      <c r="C28" s="69">
        <v>54</v>
      </c>
      <c r="D28" s="68" t="s">
        <v>136</v>
      </c>
      <c r="E28" s="65">
        <v>2004</v>
      </c>
      <c r="F28" s="65" t="str">
        <f>IF(E28="","",VLOOKUP(E28,'Kateg.'!$J$7:$K$17,2,1))</f>
        <v>M3</v>
      </c>
      <c r="G28" s="70" t="s">
        <v>137</v>
      </c>
    </row>
    <row r="29" spans="2:7" ht="12.75">
      <c r="B29" s="67" t="s">
        <v>138</v>
      </c>
      <c r="C29" s="69">
        <v>55</v>
      </c>
      <c r="D29" s="68" t="s">
        <v>139</v>
      </c>
      <c r="E29" s="65">
        <v>2006</v>
      </c>
      <c r="F29" s="65" t="str">
        <f>IF(E29="","",VLOOKUP(E29,'Kateg.'!$J$7:$K$17,2,1))</f>
        <v>M2</v>
      </c>
      <c r="G29" s="66" t="s">
        <v>140</v>
      </c>
    </row>
    <row r="30" spans="2:7" ht="12.75">
      <c r="B30" s="67" t="s">
        <v>141</v>
      </c>
      <c r="C30" s="69">
        <v>57</v>
      </c>
      <c r="D30" s="68" t="s">
        <v>142</v>
      </c>
      <c r="E30" s="65">
        <v>2006</v>
      </c>
      <c r="F30" s="65" t="str">
        <f>IF(E30="","",VLOOKUP(E30,'Kateg.'!$J$7:$K$17,2,1))</f>
        <v>M2</v>
      </c>
      <c r="G30" s="66" t="s">
        <v>74</v>
      </c>
    </row>
    <row r="31" spans="2:7" ht="12.75">
      <c r="B31" s="67" t="s">
        <v>143</v>
      </c>
      <c r="C31" s="69">
        <v>58</v>
      </c>
      <c r="D31" s="63" t="s">
        <v>144</v>
      </c>
      <c r="E31" s="64">
        <v>2006</v>
      </c>
      <c r="F31" s="65" t="str">
        <f>IF(E31="","",VLOOKUP(E31,'Kateg.'!$J$7:$K$17,2,1))</f>
        <v>M2</v>
      </c>
      <c r="G31" s="66" t="s">
        <v>74</v>
      </c>
    </row>
    <row r="32" spans="2:7" ht="12.75">
      <c r="B32" s="67" t="s">
        <v>145</v>
      </c>
      <c r="C32" s="69">
        <v>59</v>
      </c>
      <c r="D32" s="68" t="s">
        <v>146</v>
      </c>
      <c r="E32" s="65">
        <v>2007</v>
      </c>
      <c r="F32" s="65" t="str">
        <f>IF(E32="","",VLOOKUP(E32,'Kateg.'!$J$7:$K$17,2,1))</f>
        <v>M2</v>
      </c>
      <c r="G32" s="66" t="s">
        <v>74</v>
      </c>
    </row>
    <row r="33" spans="2:7" ht="12.75">
      <c r="B33" s="67" t="s">
        <v>147</v>
      </c>
      <c r="C33" s="62">
        <v>61</v>
      </c>
      <c r="D33" s="63" t="s">
        <v>148</v>
      </c>
      <c r="E33" s="64">
        <v>2003</v>
      </c>
      <c r="F33" s="65" t="str">
        <f>IF(E33="","",VLOOKUP(E33,'Kateg.'!$J$7:$K$17,2,1))</f>
        <v>M4</v>
      </c>
      <c r="G33" s="66" t="s">
        <v>89</v>
      </c>
    </row>
    <row r="34" spans="2:7" ht="12.75">
      <c r="B34" s="67" t="s">
        <v>149</v>
      </c>
      <c r="C34" s="69">
        <v>63</v>
      </c>
      <c r="D34" s="63" t="s">
        <v>150</v>
      </c>
      <c r="E34" s="64">
        <v>2005</v>
      </c>
      <c r="F34" s="65" t="str">
        <f>IF(E34="","",VLOOKUP(E34,'Kateg.'!$J$7:$K$17,2,1))</f>
        <v>M3</v>
      </c>
      <c r="G34" s="66" t="s">
        <v>89</v>
      </c>
    </row>
    <row r="35" spans="2:7" ht="12.75">
      <c r="B35" s="67" t="s">
        <v>151</v>
      </c>
      <c r="C35" s="69">
        <v>66</v>
      </c>
      <c r="D35" s="63" t="s">
        <v>152</v>
      </c>
      <c r="E35" s="64">
        <v>2001</v>
      </c>
      <c r="F35" s="65" t="str">
        <f>IF(E35="","",VLOOKUP(E35,'Kateg.'!$J$7:$K$17,2,1))</f>
        <v>M5</v>
      </c>
      <c r="G35" s="66" t="s">
        <v>153</v>
      </c>
    </row>
    <row r="36" spans="2:7" ht="12.75">
      <c r="B36" s="67" t="s">
        <v>154</v>
      </c>
      <c r="C36" s="69">
        <v>68</v>
      </c>
      <c r="D36" s="63" t="s">
        <v>155</v>
      </c>
      <c r="E36" s="64">
        <v>2006</v>
      </c>
      <c r="F36" s="65" t="str">
        <f>IF(E36="","",VLOOKUP(E36,'Kateg.'!$J$7:$K$17,2,1))</f>
        <v>M2</v>
      </c>
      <c r="G36" s="66" t="s">
        <v>74</v>
      </c>
    </row>
    <row r="37" spans="2:7" ht="12.75">
      <c r="B37" s="67" t="s">
        <v>156</v>
      </c>
      <c r="C37" s="69">
        <v>70</v>
      </c>
      <c r="D37" s="63" t="s">
        <v>157</v>
      </c>
      <c r="E37" s="64">
        <v>2008</v>
      </c>
      <c r="F37" s="65" t="str">
        <f>IF(E37="","",VLOOKUP(E37,'Kateg.'!$J$7:$K$17,2,1))</f>
        <v>M2</v>
      </c>
      <c r="G37" s="66" t="s">
        <v>74</v>
      </c>
    </row>
    <row r="38" spans="2:7" ht="12.75">
      <c r="B38" s="67" t="s">
        <v>158</v>
      </c>
      <c r="C38" s="62">
        <v>73</v>
      </c>
      <c r="D38" s="68" t="s">
        <v>159</v>
      </c>
      <c r="E38" s="65">
        <v>2004</v>
      </c>
      <c r="F38" s="65" t="str">
        <f>IF(E38="","",VLOOKUP(E38,'Kateg.'!$J$7:$K$17,2,1))</f>
        <v>M3</v>
      </c>
      <c r="G38" s="70" t="s">
        <v>124</v>
      </c>
    </row>
    <row r="39" spans="2:7" ht="12.75">
      <c r="B39" s="67" t="s">
        <v>160</v>
      </c>
      <c r="C39" s="62">
        <v>75</v>
      </c>
      <c r="D39" s="63" t="s">
        <v>161</v>
      </c>
      <c r="E39" s="64">
        <v>2001</v>
      </c>
      <c r="F39" s="65" t="str">
        <f>IF(E39="","",VLOOKUP(E39,'Kateg.'!$J$7:$K$17,2,1))</f>
        <v>M5</v>
      </c>
      <c r="G39" s="66" t="s">
        <v>89</v>
      </c>
    </row>
    <row r="40" spans="2:7" ht="12.75">
      <c r="B40" s="67" t="s">
        <v>162</v>
      </c>
      <c r="C40" s="69">
        <v>76</v>
      </c>
      <c r="D40" s="63" t="s">
        <v>163</v>
      </c>
      <c r="E40" s="64">
        <v>2009</v>
      </c>
      <c r="F40" s="65" t="str">
        <f>IF(E40="","",VLOOKUP(E40,'Kateg.'!$J$7:$K$17,2,1))</f>
        <v>M1</v>
      </c>
      <c r="G40" s="66" t="s">
        <v>89</v>
      </c>
    </row>
    <row r="41" spans="2:7" ht="12.75">
      <c r="B41" s="67" t="s">
        <v>164</v>
      </c>
      <c r="C41" s="69">
        <v>80</v>
      </c>
      <c r="D41" s="63" t="s">
        <v>165</v>
      </c>
      <c r="E41" s="64">
        <v>2005</v>
      </c>
      <c r="F41" s="65" t="str">
        <f>IF(E41="","",VLOOKUP(E41,'Kateg.'!$J$7:$K$17,2,1))</f>
        <v>M3</v>
      </c>
      <c r="G41" s="70" t="s">
        <v>74</v>
      </c>
    </row>
    <row r="42" spans="2:7" ht="12.75">
      <c r="B42" s="67" t="s">
        <v>166</v>
      </c>
      <c r="C42" s="62">
        <v>82</v>
      </c>
      <c r="D42" s="63" t="s">
        <v>167</v>
      </c>
      <c r="E42" s="64">
        <v>1998</v>
      </c>
      <c r="F42" s="65" t="str">
        <f>IF(E42="","",VLOOKUP(E42,'Kateg.'!$J$7:$K$17,2,1))</f>
        <v>M6</v>
      </c>
      <c r="G42" s="66" t="s">
        <v>168</v>
      </c>
    </row>
    <row r="43" spans="2:7" ht="12.75">
      <c r="B43" s="67" t="s">
        <v>169</v>
      </c>
      <c r="C43" s="62">
        <v>83</v>
      </c>
      <c r="D43" s="71" t="s">
        <v>170</v>
      </c>
      <c r="E43" s="72">
        <v>2001</v>
      </c>
      <c r="F43" s="72" t="str">
        <f>IF(E43="","",VLOOKUP(E43,'Kateg.'!$J$7:$K$17,2,1))</f>
        <v>M5</v>
      </c>
      <c r="G43" s="73" t="s">
        <v>171</v>
      </c>
    </row>
    <row r="44" spans="2:7" ht="12.75">
      <c r="B44" s="67" t="s">
        <v>172</v>
      </c>
      <c r="C44" s="62">
        <v>84</v>
      </c>
      <c r="D44" s="63" t="s">
        <v>173</v>
      </c>
      <c r="E44" s="64">
        <v>2007</v>
      </c>
      <c r="F44" s="65" t="str">
        <f>IF(E44="","",VLOOKUP(E44,'Kateg.'!$J$7:$K$17,2,1))</f>
        <v>M2</v>
      </c>
      <c r="G44" s="66" t="s">
        <v>74</v>
      </c>
    </row>
    <row r="45" spans="2:7" ht="12.75">
      <c r="B45" s="67" t="s">
        <v>174</v>
      </c>
      <c r="C45" s="62">
        <v>86</v>
      </c>
      <c r="D45" s="68" t="s">
        <v>175</v>
      </c>
      <c r="E45" s="65">
        <v>2006</v>
      </c>
      <c r="F45" s="65" t="str">
        <f>IF(E45="","",VLOOKUP(E45,'Kateg.'!$J$7:$K$17,2,1))</f>
        <v>M2</v>
      </c>
      <c r="G45" s="66" t="s">
        <v>124</v>
      </c>
    </row>
    <row r="46" spans="2:7" ht="12.75">
      <c r="B46" s="67" t="s">
        <v>176</v>
      </c>
      <c r="C46" s="62">
        <v>87</v>
      </c>
      <c r="D46" s="68" t="s">
        <v>177</v>
      </c>
      <c r="E46" s="65">
        <v>2002</v>
      </c>
      <c r="F46" s="65" t="str">
        <f>IF(E46="","",VLOOKUP(E46,'Kateg.'!$J$7:$K$17,2,1))</f>
        <v>M4</v>
      </c>
      <c r="G46" s="70" t="s">
        <v>113</v>
      </c>
    </row>
    <row r="47" spans="2:7" ht="12.75">
      <c r="B47" s="67" t="s">
        <v>178</v>
      </c>
      <c r="C47" s="62">
        <v>88</v>
      </c>
      <c r="D47" s="63" t="s">
        <v>179</v>
      </c>
      <c r="E47" s="64">
        <v>2004</v>
      </c>
      <c r="F47" s="65" t="str">
        <f>IF(E47="","",VLOOKUP(E47,'Kateg.'!$J$7:$K$17,2,1))</f>
        <v>M3</v>
      </c>
      <c r="G47" s="66" t="s">
        <v>113</v>
      </c>
    </row>
    <row r="48" spans="2:7" ht="12.75">
      <c r="B48" s="67" t="s">
        <v>180</v>
      </c>
      <c r="C48" s="69">
        <v>89</v>
      </c>
      <c r="D48" s="63" t="s">
        <v>181</v>
      </c>
      <c r="E48" s="64">
        <v>2004</v>
      </c>
      <c r="F48" s="65" t="str">
        <f>IF(E48="","",VLOOKUP(E48,'Kateg.'!$J$7:$K$17,2,1))</f>
        <v>M3</v>
      </c>
      <c r="G48" s="66" t="s">
        <v>124</v>
      </c>
    </row>
    <row r="49" spans="2:7" ht="12.75">
      <c r="B49" s="67" t="s">
        <v>182</v>
      </c>
      <c r="C49" s="62">
        <v>92</v>
      </c>
      <c r="D49" s="63" t="s">
        <v>183</v>
      </c>
      <c r="E49" s="64">
        <v>2001</v>
      </c>
      <c r="F49" s="65" t="str">
        <f>IF(E49="","",VLOOKUP(E49,'Kateg.'!$J$7:$K$17,2,1))</f>
        <v>M5</v>
      </c>
      <c r="G49" s="66" t="s">
        <v>184</v>
      </c>
    </row>
    <row r="50" spans="2:7" ht="12.75">
      <c r="B50" s="67" t="s">
        <v>185</v>
      </c>
      <c r="C50" s="62">
        <v>93</v>
      </c>
      <c r="D50" s="68" t="s">
        <v>186</v>
      </c>
      <c r="E50" s="65">
        <v>2008</v>
      </c>
      <c r="F50" s="65" t="str">
        <f>IF(E50="","",VLOOKUP(E50,'Kateg.'!$J$7:$K$17,2,1))</f>
        <v>M2</v>
      </c>
      <c r="G50" s="70" t="s">
        <v>184</v>
      </c>
    </row>
    <row r="51" spans="2:7" ht="12.75">
      <c r="B51" s="67" t="s">
        <v>187</v>
      </c>
      <c r="C51" s="69">
        <v>95</v>
      </c>
      <c r="D51" s="63" t="s">
        <v>188</v>
      </c>
      <c r="E51" s="64">
        <v>2004</v>
      </c>
      <c r="F51" s="65" t="str">
        <f>IF(E51="","",VLOOKUP(E51,'Kateg.'!$J$7:$K$17,2,1))</f>
        <v>M3</v>
      </c>
      <c r="G51" s="66" t="s">
        <v>189</v>
      </c>
    </row>
    <row r="52" spans="2:7" ht="12.75">
      <c r="B52" s="67" t="s">
        <v>190</v>
      </c>
      <c r="C52" s="62">
        <v>97</v>
      </c>
      <c r="D52" s="63" t="s">
        <v>191</v>
      </c>
      <c r="E52" s="64">
        <v>2009</v>
      </c>
      <c r="F52" s="65" t="str">
        <f>IF(E52="","",VLOOKUP(E52,'Kateg.'!$J$7:$K$17,2,1))</f>
        <v>M1</v>
      </c>
      <c r="G52" s="66" t="s">
        <v>74</v>
      </c>
    </row>
    <row r="53" spans="2:7" ht="12.75">
      <c r="B53" s="67" t="s">
        <v>192</v>
      </c>
      <c r="C53" s="69">
        <v>98</v>
      </c>
      <c r="D53" s="63" t="s">
        <v>193</v>
      </c>
      <c r="E53" s="64">
        <v>2008</v>
      </c>
      <c r="F53" s="65" t="str">
        <f>IF(E53="","",VLOOKUP(E53,'Kateg.'!$J$7:$K$17,2,1))</f>
        <v>M2</v>
      </c>
      <c r="G53" s="66" t="s">
        <v>124</v>
      </c>
    </row>
    <row r="54" spans="2:7" ht="12.75">
      <c r="B54" s="67" t="s">
        <v>194</v>
      </c>
      <c r="C54" s="69">
        <v>99</v>
      </c>
      <c r="D54" s="74" t="s">
        <v>195</v>
      </c>
      <c r="E54" s="75">
        <v>2005</v>
      </c>
      <c r="F54" s="72" t="str">
        <f>IF(E54="","",VLOOKUP(E54,'Kateg.'!$J$7:$K$17,2,1))</f>
        <v>M3</v>
      </c>
      <c r="G54" s="76" t="s">
        <v>196</v>
      </c>
    </row>
    <row r="55" spans="2:7" ht="12.75">
      <c r="B55" s="67" t="s">
        <v>197</v>
      </c>
      <c r="C55" s="62">
        <v>100</v>
      </c>
      <c r="D55" s="68" t="s">
        <v>198</v>
      </c>
      <c r="E55" s="65">
        <v>2007</v>
      </c>
      <c r="F55" s="65" t="str">
        <f>IF(E55="","",VLOOKUP(E55,'Kateg.'!$J$7:$K$17,2,1))</f>
        <v>M2</v>
      </c>
      <c r="G55" s="70" t="s">
        <v>196</v>
      </c>
    </row>
    <row r="56" spans="2:7" ht="12.75">
      <c r="B56" s="67" t="s">
        <v>199</v>
      </c>
      <c r="C56" s="62">
        <v>101</v>
      </c>
      <c r="D56" s="63" t="s">
        <v>200</v>
      </c>
      <c r="E56" s="64">
        <v>2007</v>
      </c>
      <c r="F56" s="65" t="str">
        <f>IF(E56="","",VLOOKUP(E56,'Kateg.'!$J$7:$K$17,2,1))</f>
        <v>M2</v>
      </c>
      <c r="G56" s="66" t="s">
        <v>137</v>
      </c>
    </row>
    <row r="57" spans="2:7" ht="12.75">
      <c r="B57" s="67" t="s">
        <v>201</v>
      </c>
      <c r="C57" s="62">
        <v>102</v>
      </c>
      <c r="D57" s="63" t="s">
        <v>202</v>
      </c>
      <c r="E57" s="64">
        <v>2007</v>
      </c>
      <c r="F57" s="65" t="str">
        <f>IF(E57="","",VLOOKUP(E57,'Kateg.'!$J$7:$K$17,2,1))</f>
        <v>M2</v>
      </c>
      <c r="G57" s="66" t="s">
        <v>137</v>
      </c>
    </row>
    <row r="58" spans="2:7" ht="12.75">
      <c r="B58" s="67" t="s">
        <v>203</v>
      </c>
      <c r="C58" s="69">
        <v>103</v>
      </c>
      <c r="D58" s="63" t="s">
        <v>204</v>
      </c>
      <c r="E58" s="64">
        <v>2000</v>
      </c>
      <c r="F58" s="65" t="str">
        <f>IF(E58="","",VLOOKUP(E58,'Kateg.'!$J$7:$K$17,2,1))</f>
        <v>M5</v>
      </c>
      <c r="G58" s="70" t="s">
        <v>89</v>
      </c>
    </row>
    <row r="59" spans="2:7" ht="12.75">
      <c r="B59" s="67" t="s">
        <v>205</v>
      </c>
      <c r="C59" s="69">
        <v>104</v>
      </c>
      <c r="D59" s="63" t="s">
        <v>206</v>
      </c>
      <c r="E59" s="64">
        <v>2005</v>
      </c>
      <c r="F59" s="65" t="str">
        <f>IF(E59="","",VLOOKUP(E59,'Kateg.'!$J$7:$K$17,2,1))</f>
        <v>M3</v>
      </c>
      <c r="G59" s="66" t="s">
        <v>207</v>
      </c>
    </row>
    <row r="60" spans="2:7" ht="12.75">
      <c r="B60" s="67" t="s">
        <v>208</v>
      </c>
      <c r="C60" s="69">
        <v>105</v>
      </c>
      <c r="D60" s="63" t="s">
        <v>209</v>
      </c>
      <c r="E60" s="64">
        <v>2004</v>
      </c>
      <c r="F60" s="65" t="str">
        <f>IF(E60="","",VLOOKUP(E60,'Kateg.'!$J$7:$K$17,2,1))</f>
        <v>M3</v>
      </c>
      <c r="G60" s="66" t="s">
        <v>210</v>
      </c>
    </row>
    <row r="61" spans="2:7" ht="12.75">
      <c r="B61" s="67" t="s">
        <v>211</v>
      </c>
      <c r="C61" s="69">
        <v>106</v>
      </c>
      <c r="D61" s="63" t="s">
        <v>212</v>
      </c>
      <c r="E61" s="64">
        <v>2008</v>
      </c>
      <c r="F61" s="65" t="str">
        <f>IF(E61="","",VLOOKUP(E61,'Kateg.'!$J$7:$K$17,2,1))</f>
        <v>M2</v>
      </c>
      <c r="G61" s="66" t="s">
        <v>213</v>
      </c>
    </row>
    <row r="62" spans="2:7" ht="12.75">
      <c r="B62" s="67" t="s">
        <v>214</v>
      </c>
      <c r="C62" s="69">
        <v>108</v>
      </c>
      <c r="D62" s="68" t="s">
        <v>215</v>
      </c>
      <c r="E62" s="65">
        <v>2010</v>
      </c>
      <c r="F62" s="65" t="str">
        <f>IF(E62="","",VLOOKUP(E62,'Kateg.'!$J$7:$K$17,2,1))</f>
        <v>M1</v>
      </c>
      <c r="G62" s="70" t="s">
        <v>216</v>
      </c>
    </row>
    <row r="63" spans="2:7" ht="12.75">
      <c r="B63" s="67" t="s">
        <v>217</v>
      </c>
      <c r="C63" s="69">
        <v>110</v>
      </c>
      <c r="D63" s="68" t="s">
        <v>218</v>
      </c>
      <c r="E63" s="65">
        <v>2001</v>
      </c>
      <c r="F63" s="65" t="str">
        <f>IF(E63="","",VLOOKUP(E63,'Kateg.'!$J$7:$K$17,2,1))</f>
        <v>M5</v>
      </c>
      <c r="G63" s="70" t="s">
        <v>124</v>
      </c>
    </row>
    <row r="64" spans="2:7" ht="12.75">
      <c r="B64" s="67" t="s">
        <v>219</v>
      </c>
      <c r="C64" s="62">
        <v>111</v>
      </c>
      <c r="D64" s="68" t="s">
        <v>220</v>
      </c>
      <c r="E64" s="65">
        <v>2003</v>
      </c>
      <c r="F64" s="65" t="str">
        <f>IF(E64="","",VLOOKUP(E64,'Kateg.'!$J$7:$K$17,2,1))</f>
        <v>M4</v>
      </c>
      <c r="G64" s="70" t="s">
        <v>124</v>
      </c>
    </row>
    <row r="65" spans="2:7" ht="12.75">
      <c r="B65" s="67" t="s">
        <v>221</v>
      </c>
      <c r="C65" s="62">
        <v>112</v>
      </c>
      <c r="D65" s="68" t="s">
        <v>222</v>
      </c>
      <c r="E65" s="65">
        <v>2007</v>
      </c>
      <c r="F65" s="65" t="str">
        <f>IF(E65="","",VLOOKUP(E65,'Kateg.'!$J$7:$K$17,2,1))</f>
        <v>M2</v>
      </c>
      <c r="G65" s="66" t="s">
        <v>124</v>
      </c>
    </row>
    <row r="66" spans="2:7" ht="12.75">
      <c r="B66" s="67" t="s">
        <v>223</v>
      </c>
      <c r="C66" s="62">
        <v>113</v>
      </c>
      <c r="D66" s="74" t="s">
        <v>224</v>
      </c>
      <c r="E66" s="75">
        <v>2004</v>
      </c>
      <c r="F66" s="72" t="str">
        <f>IF(E66="","",VLOOKUP(E66,'Kateg.'!$J$7:$K$17,2,1))</f>
        <v>M3</v>
      </c>
      <c r="G66" s="76" t="s">
        <v>124</v>
      </c>
    </row>
    <row r="67" spans="2:7" ht="12.75">
      <c r="B67" s="67" t="s">
        <v>225</v>
      </c>
      <c r="C67" s="62">
        <v>114</v>
      </c>
      <c r="D67" s="63" t="s">
        <v>226</v>
      </c>
      <c r="E67" s="64">
        <v>2008</v>
      </c>
      <c r="F67" s="65" t="str">
        <f>IF(E67="","",VLOOKUP(E67,'Kateg.'!$J$7:$K$17,2,1))</f>
        <v>M2</v>
      </c>
      <c r="G67" s="70" t="s">
        <v>124</v>
      </c>
    </row>
    <row r="68" spans="2:7" ht="12.75">
      <c r="B68" s="67" t="s">
        <v>227</v>
      </c>
      <c r="C68" s="62">
        <v>116</v>
      </c>
      <c r="D68" s="63" t="s">
        <v>228</v>
      </c>
      <c r="E68" s="64">
        <v>2010</v>
      </c>
      <c r="F68" s="65" t="str">
        <f>IF(E68="","",VLOOKUP(E68,'Kateg.'!$J$7:$K$17,2,1))</f>
        <v>M1</v>
      </c>
      <c r="G68" s="66" t="s">
        <v>229</v>
      </c>
    </row>
    <row r="69" spans="2:7" ht="12.75">
      <c r="B69" s="67" t="s">
        <v>230</v>
      </c>
      <c r="C69" s="62">
        <v>117</v>
      </c>
      <c r="D69" s="63" t="s">
        <v>231</v>
      </c>
      <c r="E69" s="64">
        <v>2010</v>
      </c>
      <c r="F69" s="65" t="str">
        <f>IF(E69="","",VLOOKUP(E69,'Kateg.'!$J$7:$K$17,2,1))</f>
        <v>M1</v>
      </c>
      <c r="G69" s="66" t="s">
        <v>229</v>
      </c>
    </row>
    <row r="70" spans="2:7" ht="12.75">
      <c r="B70" s="67" t="s">
        <v>232</v>
      </c>
      <c r="C70" s="69">
        <v>118</v>
      </c>
      <c r="D70" s="63" t="s">
        <v>233</v>
      </c>
      <c r="E70" s="64">
        <v>1974</v>
      </c>
      <c r="F70" s="65" t="str">
        <f>IF(E70="","",VLOOKUP(E70,'Kateg.'!$J$7:$K$17,2,1))</f>
        <v>M9</v>
      </c>
      <c r="G70" s="66" t="s">
        <v>234</v>
      </c>
    </row>
    <row r="71" spans="2:7" ht="12.75">
      <c r="B71" s="67" t="s">
        <v>235</v>
      </c>
      <c r="C71" s="69">
        <v>124</v>
      </c>
      <c r="D71" s="63" t="s">
        <v>236</v>
      </c>
      <c r="E71" s="64">
        <v>2008</v>
      </c>
      <c r="F71" s="65" t="str">
        <f>IF(E71="","",VLOOKUP(E71,'Kateg.'!$J$7:$K$17,2,1))</f>
        <v>M2</v>
      </c>
      <c r="G71" s="66" t="s">
        <v>237</v>
      </c>
    </row>
    <row r="72" spans="2:7" ht="12.75">
      <c r="B72" s="67" t="s">
        <v>238</v>
      </c>
      <c r="C72" s="69">
        <v>125</v>
      </c>
      <c r="D72" s="63" t="s">
        <v>239</v>
      </c>
      <c r="E72" s="64">
        <v>2000</v>
      </c>
      <c r="F72" s="65" t="str">
        <f>IF(E72="","",VLOOKUP(E72,'Kateg.'!$J$7:$K$17,2,1))</f>
        <v>M5</v>
      </c>
      <c r="G72" s="66" t="s">
        <v>124</v>
      </c>
    </row>
    <row r="73" spans="2:7" ht="12.75">
      <c r="B73" s="67" t="s">
        <v>240</v>
      </c>
      <c r="C73" s="69">
        <v>126</v>
      </c>
      <c r="D73" s="63" t="s">
        <v>241</v>
      </c>
      <c r="E73" s="64">
        <v>1998</v>
      </c>
      <c r="F73" s="65" t="str">
        <f>IF(E73="","",VLOOKUP(E73,'Kateg.'!$J$7:$K$17,2,1))</f>
        <v>M6</v>
      </c>
      <c r="G73" s="66" t="s">
        <v>124</v>
      </c>
    </row>
    <row r="74" spans="2:7" ht="12.75">
      <c r="B74" s="67" t="s">
        <v>242</v>
      </c>
      <c r="C74" s="62">
        <v>127</v>
      </c>
      <c r="D74" s="63" t="s">
        <v>243</v>
      </c>
      <c r="E74" s="64">
        <v>2009</v>
      </c>
      <c r="F74" s="65" t="str">
        <f>IF(E74="","",VLOOKUP(E74,'Kateg.'!$J$7:$K$17,2,1))</f>
        <v>M1</v>
      </c>
      <c r="G74" s="70" t="s">
        <v>74</v>
      </c>
    </row>
    <row r="75" spans="2:7" ht="12.75">
      <c r="B75" s="67" t="s">
        <v>244</v>
      </c>
      <c r="C75" s="62">
        <v>129</v>
      </c>
      <c r="D75" s="74" t="s">
        <v>245</v>
      </c>
      <c r="E75" s="75">
        <v>2007</v>
      </c>
      <c r="F75" s="72" t="str">
        <f>IF(E75="","",VLOOKUP(E75,'Kateg.'!$J$7:$K$17,2,1))</f>
        <v>M2</v>
      </c>
      <c r="G75" s="76" t="s">
        <v>124</v>
      </c>
    </row>
    <row r="76" spans="2:7" ht="12.75">
      <c r="B76" s="67" t="s">
        <v>246</v>
      </c>
      <c r="C76" s="69">
        <v>131</v>
      </c>
      <c r="D76" s="74" t="s">
        <v>247</v>
      </c>
      <c r="E76" s="75">
        <v>2012</v>
      </c>
      <c r="F76" s="72" t="str">
        <f>IF(E76="","",VLOOKUP(E76,'Kateg.'!$J$7:$K$17,2,1))</f>
        <v>M1</v>
      </c>
      <c r="G76" s="66" t="s">
        <v>74</v>
      </c>
    </row>
    <row r="77" spans="2:7" ht="12.75">
      <c r="B77" s="67" t="s">
        <v>248</v>
      </c>
      <c r="C77" s="69">
        <v>132</v>
      </c>
      <c r="D77" s="63" t="s">
        <v>249</v>
      </c>
      <c r="E77" s="64">
        <v>2003</v>
      </c>
      <c r="F77" s="65" t="str">
        <f>IF(E77="","",VLOOKUP(E77,'Kateg.'!$J$7:$K$17,2,1))</f>
        <v>M4</v>
      </c>
      <c r="G77" s="66" t="s">
        <v>250</v>
      </c>
    </row>
    <row r="78" spans="2:7" ht="12.75">
      <c r="B78" s="67" t="s">
        <v>251</v>
      </c>
      <c r="C78" s="69">
        <v>133</v>
      </c>
      <c r="D78" s="63" t="s">
        <v>252</v>
      </c>
      <c r="E78" s="64">
        <v>1995</v>
      </c>
      <c r="F78" s="65" t="str">
        <f>IF(E78="","",VLOOKUP(E78,'Kateg.'!$J$7:$K$17,2,1))</f>
        <v>M8</v>
      </c>
      <c r="G78" s="66" t="s">
        <v>253</v>
      </c>
    </row>
    <row r="79" spans="2:7" ht="12.75">
      <c r="B79" s="67" t="s">
        <v>254</v>
      </c>
      <c r="C79" s="69">
        <v>135</v>
      </c>
      <c r="D79" s="63" t="s">
        <v>255</v>
      </c>
      <c r="E79" s="64">
        <v>2004</v>
      </c>
      <c r="F79" s="65" t="str">
        <f>IF(E79="","",VLOOKUP(E79,'Kateg.'!$J$7:$K$17,2,1))</f>
        <v>M3</v>
      </c>
      <c r="G79" s="66" t="s">
        <v>89</v>
      </c>
    </row>
    <row r="80" spans="2:7" ht="12.75">
      <c r="B80" s="67" t="s">
        <v>256</v>
      </c>
      <c r="C80" s="62">
        <v>136</v>
      </c>
      <c r="D80" s="63" t="s">
        <v>257</v>
      </c>
      <c r="E80" s="64">
        <v>1976</v>
      </c>
      <c r="F80" s="65" t="str">
        <f>IF(E80="","",VLOOKUP(E80,'Kateg.'!$J$7:$K$17,2,1))</f>
        <v>M8</v>
      </c>
      <c r="G80" s="66" t="s">
        <v>74</v>
      </c>
    </row>
    <row r="81" spans="2:7" ht="12.75">
      <c r="B81" s="67" t="s">
        <v>258</v>
      </c>
      <c r="C81" s="69">
        <v>138</v>
      </c>
      <c r="D81" s="63" t="s">
        <v>259</v>
      </c>
      <c r="E81" s="64">
        <v>2011</v>
      </c>
      <c r="F81" s="65" t="str">
        <f>IF(E81="","",VLOOKUP(E81,'Kateg.'!$J$7:$K$17,2,1))</f>
        <v>M1</v>
      </c>
      <c r="G81" s="66" t="s">
        <v>74</v>
      </c>
    </row>
    <row r="82" spans="2:7" ht="12.75">
      <c r="B82" s="67" t="s">
        <v>260</v>
      </c>
      <c r="C82" s="69">
        <v>139</v>
      </c>
      <c r="D82" s="74" t="s">
        <v>261</v>
      </c>
      <c r="E82" s="75">
        <v>1951</v>
      </c>
      <c r="F82" s="72" t="str">
        <f>IF(E82="","",VLOOKUP(E82,'Kateg.'!$J$7:$K$17,2,1))</f>
        <v>M11</v>
      </c>
      <c r="G82" s="76" t="s">
        <v>262</v>
      </c>
    </row>
    <row r="83" spans="2:7" ht="12.75">
      <c r="B83" s="67" t="s">
        <v>263</v>
      </c>
      <c r="C83" s="69">
        <v>140</v>
      </c>
      <c r="D83" s="63" t="s">
        <v>264</v>
      </c>
      <c r="E83" s="64">
        <v>1977</v>
      </c>
      <c r="F83" s="65" t="str">
        <f>IF(E83="","",VLOOKUP(E83,'Kateg.'!$J$7:$K$17,2,1))</f>
        <v>M8</v>
      </c>
      <c r="G83" s="66" t="s">
        <v>265</v>
      </c>
    </row>
    <row r="84" spans="2:7" ht="12.75">
      <c r="B84" s="67" t="s">
        <v>266</v>
      </c>
      <c r="C84" s="69">
        <v>141</v>
      </c>
      <c r="D84" s="74" t="s">
        <v>267</v>
      </c>
      <c r="E84" s="75">
        <v>1947</v>
      </c>
      <c r="F84" s="72" t="str">
        <f>IF(E84="","",VLOOKUP(E84,'Kateg.'!$J$7:$K$17,2,1))</f>
        <v>M11</v>
      </c>
      <c r="G84" s="76" t="s">
        <v>268</v>
      </c>
    </row>
    <row r="85" spans="2:7" ht="12.75">
      <c r="B85" s="67" t="s">
        <v>269</v>
      </c>
      <c r="C85" s="62">
        <v>142</v>
      </c>
      <c r="D85" s="63" t="s">
        <v>270</v>
      </c>
      <c r="E85" s="64">
        <v>1946</v>
      </c>
      <c r="F85" s="65" t="str">
        <f>IF(E85="","",VLOOKUP(E85,'Kateg.'!$J$7:$K$17,2,1))</f>
        <v>M11</v>
      </c>
      <c r="G85" s="66" t="s">
        <v>271</v>
      </c>
    </row>
    <row r="86" spans="2:7" ht="12.75">
      <c r="B86" s="67" t="s">
        <v>272</v>
      </c>
      <c r="C86" s="69">
        <v>144</v>
      </c>
      <c r="D86" s="63" t="s">
        <v>273</v>
      </c>
      <c r="E86" s="64">
        <v>1974</v>
      </c>
      <c r="F86" s="65" t="str">
        <f>IF(E86="","",VLOOKUP(E86,'Kateg.'!$J$7:$K$17,2,1))</f>
        <v>M9</v>
      </c>
      <c r="G86" s="66" t="s">
        <v>74</v>
      </c>
    </row>
    <row r="87" spans="2:7" ht="12.75">
      <c r="B87" s="67" t="s">
        <v>274</v>
      </c>
      <c r="C87" s="69">
        <v>145</v>
      </c>
      <c r="D87" s="63" t="s">
        <v>275</v>
      </c>
      <c r="E87" s="64">
        <v>1986</v>
      </c>
      <c r="F87" s="65" t="str">
        <f>IF(E87="","",VLOOKUP(E87,'Kateg.'!$J$7:$K$17,2,1))</f>
        <v>M8</v>
      </c>
      <c r="G87" s="66" t="s">
        <v>276</v>
      </c>
    </row>
    <row r="88" spans="2:7" ht="12.75">
      <c r="B88" s="67" t="s">
        <v>277</v>
      </c>
      <c r="C88" s="62">
        <v>147</v>
      </c>
      <c r="D88" s="63" t="s">
        <v>278</v>
      </c>
      <c r="E88" s="64">
        <v>1927</v>
      </c>
      <c r="F88" s="65" t="str">
        <f>IF(E88="","",VLOOKUP(E88,'Kateg.'!$J$7:$K$17,2,1))</f>
        <v>M11</v>
      </c>
      <c r="G88" s="66" t="s">
        <v>279</v>
      </c>
    </row>
    <row r="89" spans="2:7" ht="12.75">
      <c r="B89" s="67" t="s">
        <v>280</v>
      </c>
      <c r="C89" s="69">
        <v>149</v>
      </c>
      <c r="D89" s="63" t="s">
        <v>281</v>
      </c>
      <c r="E89" s="64">
        <v>1971</v>
      </c>
      <c r="F89" s="65" t="str">
        <f>IF(E89="","",VLOOKUP(E89,'Kateg.'!$J$7:$K$17,2,1))</f>
        <v>M9</v>
      </c>
      <c r="G89" s="66" t="s">
        <v>282</v>
      </c>
    </row>
    <row r="90" spans="2:7" ht="12.75">
      <c r="B90" s="67" t="s">
        <v>283</v>
      </c>
      <c r="C90" s="69">
        <v>151</v>
      </c>
      <c r="D90" s="74" t="s">
        <v>284</v>
      </c>
      <c r="E90" s="75">
        <v>1944</v>
      </c>
      <c r="F90" s="72" t="str">
        <f>IF(E90="","",VLOOKUP(E90,'Kateg.'!$J$7:$K$17,2,1))</f>
        <v>M11</v>
      </c>
      <c r="G90" s="66" t="s">
        <v>74</v>
      </c>
    </row>
    <row r="91" spans="2:7" ht="12.75">
      <c r="B91" s="67" t="s">
        <v>285</v>
      </c>
      <c r="C91" s="62">
        <v>152</v>
      </c>
      <c r="D91" s="63" t="s">
        <v>286</v>
      </c>
      <c r="E91" s="64">
        <v>1996</v>
      </c>
      <c r="F91" s="65" t="str">
        <f>IF(E91="","",VLOOKUP(E91,'Kateg.'!$J$7:$K$17,2,1))</f>
        <v>M7</v>
      </c>
      <c r="G91" s="66" t="s">
        <v>287</v>
      </c>
    </row>
    <row r="92" spans="2:7" ht="12.75">
      <c r="B92" s="67" t="s">
        <v>288</v>
      </c>
      <c r="C92" s="62">
        <v>153</v>
      </c>
      <c r="D92" s="63" t="s">
        <v>289</v>
      </c>
      <c r="E92" s="64">
        <v>1965</v>
      </c>
      <c r="F92" s="65" t="str">
        <f>IF(E92="","",VLOOKUP(E92,'Kateg.'!$J$7:$K$17,2,1))</f>
        <v>M10</v>
      </c>
      <c r="G92" s="70" t="s">
        <v>290</v>
      </c>
    </row>
    <row r="93" spans="2:7" ht="12.75">
      <c r="B93" s="67" t="s">
        <v>291</v>
      </c>
      <c r="C93" s="69">
        <v>156</v>
      </c>
      <c r="D93" s="74" t="s">
        <v>292</v>
      </c>
      <c r="E93" s="75">
        <v>1962</v>
      </c>
      <c r="F93" s="72" t="str">
        <f>IF(E93="","",VLOOKUP(E93,'Kateg.'!$J$7:$K$17,2,1))</f>
        <v>M10</v>
      </c>
      <c r="G93" s="76" t="s">
        <v>293</v>
      </c>
    </row>
    <row r="94" spans="2:7" ht="12.75">
      <c r="B94" s="67" t="s">
        <v>294</v>
      </c>
      <c r="C94" s="69">
        <v>158</v>
      </c>
      <c r="D94" s="63" t="s">
        <v>295</v>
      </c>
      <c r="E94" s="64">
        <v>1964</v>
      </c>
      <c r="F94" s="65" t="str">
        <f>IF(E94="","",VLOOKUP(E94,'Kateg.'!$J$7:$K$17,2,1))</f>
        <v>M10</v>
      </c>
      <c r="G94" s="66" t="s">
        <v>89</v>
      </c>
    </row>
    <row r="95" spans="2:7" ht="12.75">
      <c r="B95" s="67" t="s">
        <v>296</v>
      </c>
      <c r="C95" s="62">
        <v>159</v>
      </c>
      <c r="D95" s="68" t="s">
        <v>297</v>
      </c>
      <c r="E95" s="65">
        <v>1995</v>
      </c>
      <c r="F95" s="65" t="str">
        <f>IF(E95="","",VLOOKUP(E95,'Kateg.'!$J$7:$K$17,2,1))</f>
        <v>M8</v>
      </c>
      <c r="G95" s="70" t="s">
        <v>298</v>
      </c>
    </row>
    <row r="96" spans="2:7" ht="12.75">
      <c r="B96" s="67" t="s">
        <v>299</v>
      </c>
      <c r="C96" s="62">
        <v>160</v>
      </c>
      <c r="D96" s="63" t="s">
        <v>300</v>
      </c>
      <c r="E96" s="64">
        <v>1950</v>
      </c>
      <c r="F96" s="65" t="str">
        <f>IF(E96="","",VLOOKUP(E96,'Kateg.'!$J$7:$K$17,2,1))</f>
        <v>M11</v>
      </c>
      <c r="G96" s="66" t="s">
        <v>250</v>
      </c>
    </row>
    <row r="97" spans="2:7" ht="12.75">
      <c r="B97" s="67" t="s">
        <v>301</v>
      </c>
      <c r="C97" s="69">
        <v>161</v>
      </c>
      <c r="D97" s="63" t="s">
        <v>302</v>
      </c>
      <c r="E97" s="64">
        <v>1954</v>
      </c>
      <c r="F97" s="65" t="str">
        <f>IF(E97="","",VLOOKUP(E97,'Kateg.'!$J$7:$K$17,2,1))</f>
        <v>M11</v>
      </c>
      <c r="G97" s="66" t="s">
        <v>89</v>
      </c>
    </row>
    <row r="98" spans="2:7" ht="12.75">
      <c r="B98" s="67" t="s">
        <v>303</v>
      </c>
      <c r="C98" s="62">
        <v>162</v>
      </c>
      <c r="D98" s="63" t="s">
        <v>304</v>
      </c>
      <c r="E98" s="64">
        <v>1972</v>
      </c>
      <c r="F98" s="65" t="str">
        <f>IF(E98="","",VLOOKUP(E98,'Kateg.'!$J$7:$K$17,2,1))</f>
        <v>M9</v>
      </c>
      <c r="G98" s="66" t="s">
        <v>305</v>
      </c>
    </row>
    <row r="99" spans="2:7" ht="12.75">
      <c r="B99" s="67" t="s">
        <v>306</v>
      </c>
      <c r="C99" s="62">
        <v>163</v>
      </c>
      <c r="D99" s="68" t="s">
        <v>307</v>
      </c>
      <c r="E99" s="65">
        <v>1955</v>
      </c>
      <c r="F99" s="65" t="str">
        <f>IF(E99="","",VLOOKUP(E99,'Kateg.'!$J$7:$K$17,2,1))</f>
        <v>M11</v>
      </c>
      <c r="G99" s="70" t="s">
        <v>74</v>
      </c>
    </row>
    <row r="100" spans="2:7" ht="12.75">
      <c r="B100" s="67" t="s">
        <v>308</v>
      </c>
      <c r="C100" s="69">
        <v>164</v>
      </c>
      <c r="D100" s="63" t="s">
        <v>309</v>
      </c>
      <c r="E100" s="64">
        <v>1993</v>
      </c>
      <c r="F100" s="65" t="str">
        <f>IF(E100="","",VLOOKUP(E100,'Kateg.'!$J$7:$K$17,2,1))</f>
        <v>M8</v>
      </c>
      <c r="G100" s="66" t="s">
        <v>310</v>
      </c>
    </row>
    <row r="101" spans="2:7" ht="12.75">
      <c r="B101" s="67" t="s">
        <v>311</v>
      </c>
      <c r="C101" s="62">
        <v>165</v>
      </c>
      <c r="D101" s="63" t="s">
        <v>312</v>
      </c>
      <c r="E101" s="64">
        <v>1986</v>
      </c>
      <c r="F101" s="65" t="str">
        <f>IF(E101="","",VLOOKUP(E101,'Kateg.'!$J$7:$K$17,2,1))</f>
        <v>M8</v>
      </c>
      <c r="G101" s="66" t="s">
        <v>89</v>
      </c>
    </row>
    <row r="102" spans="2:7" ht="12.75">
      <c r="B102" s="67" t="s">
        <v>313</v>
      </c>
      <c r="C102" s="69">
        <v>167</v>
      </c>
      <c r="D102" s="63" t="s">
        <v>314</v>
      </c>
      <c r="E102" s="64">
        <v>1972</v>
      </c>
      <c r="F102" s="65" t="str">
        <f>IF(E102="","",VLOOKUP(E102,'Kateg.'!$J$7:$K$17,2,1))</f>
        <v>M9</v>
      </c>
      <c r="G102" s="66" t="s">
        <v>315</v>
      </c>
    </row>
    <row r="103" spans="2:7" ht="12.75">
      <c r="B103" s="67" t="s">
        <v>316</v>
      </c>
      <c r="C103" s="62">
        <v>168</v>
      </c>
      <c r="D103" s="63" t="s">
        <v>317</v>
      </c>
      <c r="E103" s="64">
        <v>1983</v>
      </c>
      <c r="F103" s="65" t="str">
        <f>IF(E103="","",VLOOKUP(E103,'Kateg.'!$J$7:$K$17,2,1))</f>
        <v>M8</v>
      </c>
      <c r="G103" s="66" t="s">
        <v>318</v>
      </c>
    </row>
    <row r="104" spans="2:7" ht="12.75">
      <c r="B104" s="67" t="s">
        <v>319</v>
      </c>
      <c r="C104" s="69">
        <v>169</v>
      </c>
      <c r="D104" s="63" t="s">
        <v>320</v>
      </c>
      <c r="E104" s="64">
        <v>1979</v>
      </c>
      <c r="F104" s="65" t="str">
        <f>IF(E104="","",VLOOKUP(E104,'Kateg.'!$J$7:$K$17,2,1))</f>
        <v>M8</v>
      </c>
      <c r="G104" s="66" t="s">
        <v>321</v>
      </c>
    </row>
    <row r="105" spans="2:7" ht="12.75">
      <c r="B105" s="67" t="s">
        <v>322</v>
      </c>
      <c r="C105" s="69">
        <v>170</v>
      </c>
      <c r="D105" s="63" t="s">
        <v>112</v>
      </c>
      <c r="E105" s="64">
        <v>1991</v>
      </c>
      <c r="F105" s="65" t="str">
        <f>IF(E105="","",VLOOKUP(E105,'Kateg.'!$J$7:$K$17,2,1))</f>
        <v>M8</v>
      </c>
      <c r="G105" s="66" t="s">
        <v>276</v>
      </c>
    </row>
    <row r="106" spans="2:7" ht="12.75">
      <c r="B106" s="67" t="s">
        <v>323</v>
      </c>
      <c r="C106" s="62">
        <v>171</v>
      </c>
      <c r="D106" s="63" t="s">
        <v>324</v>
      </c>
      <c r="E106" s="64">
        <v>1978</v>
      </c>
      <c r="F106" s="65" t="str">
        <f>IF(E106="","",VLOOKUP(E106,'Kateg.'!$J$7:$K$17,2,1))</f>
        <v>M8</v>
      </c>
      <c r="G106" s="66" t="s">
        <v>325</v>
      </c>
    </row>
    <row r="107" spans="2:7" ht="12.75">
      <c r="B107" s="67" t="s">
        <v>326</v>
      </c>
      <c r="C107" s="62">
        <v>172</v>
      </c>
      <c r="D107" s="63" t="s">
        <v>327</v>
      </c>
      <c r="E107" s="64">
        <v>1976</v>
      </c>
      <c r="F107" s="65" t="str">
        <f>IF(E107="","",VLOOKUP(E107,'Kateg.'!$J$7:$K$17,2,1))</f>
        <v>M8</v>
      </c>
      <c r="G107" s="66" t="s">
        <v>328</v>
      </c>
    </row>
    <row r="108" spans="2:7" ht="12.75">
      <c r="B108" s="67" t="s">
        <v>329</v>
      </c>
      <c r="C108" s="69">
        <v>173</v>
      </c>
      <c r="D108" s="63" t="s">
        <v>148</v>
      </c>
      <c r="E108" s="64">
        <v>1978</v>
      </c>
      <c r="F108" s="65" t="str">
        <f>IF(E108="","",VLOOKUP(E108,'Kateg.'!$J$7:$K$17,2,1))</f>
        <v>M8</v>
      </c>
      <c r="G108" s="70" t="s">
        <v>89</v>
      </c>
    </row>
    <row r="109" spans="2:7" ht="12.75">
      <c r="B109" s="67" t="s">
        <v>330</v>
      </c>
      <c r="C109" s="69">
        <v>174</v>
      </c>
      <c r="D109" s="63" t="s">
        <v>331</v>
      </c>
      <c r="E109" s="64">
        <v>1967</v>
      </c>
      <c r="F109" s="65" t="str">
        <f>IF(E109="","",VLOOKUP(E109,'Kateg.'!$J$7:$K$17,2,1))</f>
        <v>M9</v>
      </c>
      <c r="G109" s="70" t="s">
        <v>318</v>
      </c>
    </row>
    <row r="110" spans="2:7" ht="12.75">
      <c r="B110" s="67" t="s">
        <v>332</v>
      </c>
      <c r="C110" s="62">
        <v>175</v>
      </c>
      <c r="D110" s="68" t="s">
        <v>333</v>
      </c>
      <c r="E110" s="65">
        <v>1972</v>
      </c>
      <c r="F110" s="65" t="str">
        <f>IF(E110="","",VLOOKUP(E110,'Kateg.'!$J$7:$K$17,2,1))</f>
        <v>M9</v>
      </c>
      <c r="G110" s="70" t="s">
        <v>140</v>
      </c>
    </row>
    <row r="111" spans="2:7" ht="12.75">
      <c r="B111" s="67" t="s">
        <v>334</v>
      </c>
      <c r="C111" s="69">
        <v>176</v>
      </c>
      <c r="D111" s="63" t="s">
        <v>335</v>
      </c>
      <c r="E111" s="64">
        <v>1973</v>
      </c>
      <c r="F111" s="65" t="str">
        <f>IF(E111="","",VLOOKUP(E111,'Kateg.'!$J$7:$K$17,2,1))</f>
        <v>M9</v>
      </c>
      <c r="G111" s="66" t="s">
        <v>124</v>
      </c>
    </row>
    <row r="112" spans="2:7" ht="12.75">
      <c r="B112" s="67" t="s">
        <v>336</v>
      </c>
      <c r="C112" s="69">
        <v>177</v>
      </c>
      <c r="D112" s="63" t="s">
        <v>337</v>
      </c>
      <c r="E112" s="64">
        <v>1978</v>
      </c>
      <c r="F112" s="65" t="str">
        <f>IF(E112="","",VLOOKUP(E112,'Kateg.'!$J$7:$K$17,2,1))</f>
        <v>M8</v>
      </c>
      <c r="G112" s="66" t="s">
        <v>338</v>
      </c>
    </row>
    <row r="113" spans="2:7" ht="12.75">
      <c r="B113" s="67" t="s">
        <v>339</v>
      </c>
      <c r="C113" s="69">
        <v>179</v>
      </c>
      <c r="D113" s="63" t="s">
        <v>340</v>
      </c>
      <c r="E113" s="64">
        <v>1980</v>
      </c>
      <c r="F113" s="65" t="str">
        <f>IF(E113="","",VLOOKUP(E113,'Kateg.'!$J$7:$K$17,2,1))</f>
        <v>M8</v>
      </c>
      <c r="G113" s="66" t="s">
        <v>341</v>
      </c>
    </row>
    <row r="114" spans="2:7" ht="12.75">
      <c r="B114" s="67" t="s">
        <v>342</v>
      </c>
      <c r="C114" s="69">
        <v>182</v>
      </c>
      <c r="D114" s="63" t="s">
        <v>343</v>
      </c>
      <c r="E114" s="64">
        <v>1941</v>
      </c>
      <c r="F114" s="64" t="str">
        <f>IF(E114="","",VLOOKUP(E114,'Kateg.'!$J$7:$K$17,2,1))</f>
        <v>M11</v>
      </c>
      <c r="G114" s="66" t="s">
        <v>344</v>
      </c>
    </row>
    <row r="115" spans="2:7" ht="12.75">
      <c r="B115" s="67" t="s">
        <v>345</v>
      </c>
      <c r="C115" s="62">
        <v>183</v>
      </c>
      <c r="D115" s="68" t="s">
        <v>346</v>
      </c>
      <c r="E115" s="65">
        <v>2000</v>
      </c>
      <c r="F115" s="65" t="str">
        <f>IF(E115="","",VLOOKUP(E115,'Kateg.'!$J$7:$K$17,2,1))</f>
        <v>M5</v>
      </c>
      <c r="G115" s="70" t="s">
        <v>347</v>
      </c>
    </row>
    <row r="116" spans="2:7" ht="12.75">
      <c r="B116" s="67" t="s">
        <v>348</v>
      </c>
      <c r="C116" s="69">
        <v>184</v>
      </c>
      <c r="D116" s="63" t="s">
        <v>349</v>
      </c>
      <c r="E116" s="64">
        <v>2010</v>
      </c>
      <c r="F116" s="65" t="str">
        <f>IF(E116="","",VLOOKUP(E116,'Kateg.'!$J$7:$K$17,2,1))</f>
        <v>M1</v>
      </c>
      <c r="G116" s="66" t="s">
        <v>350</v>
      </c>
    </row>
    <row r="117" spans="2:7" ht="12.75">
      <c r="B117" s="67" t="s">
        <v>351</v>
      </c>
      <c r="C117" s="77">
        <v>187</v>
      </c>
      <c r="D117" s="74" t="s">
        <v>352</v>
      </c>
      <c r="E117" s="75">
        <v>2012</v>
      </c>
      <c r="F117" s="72" t="str">
        <f>IF(E117="","",VLOOKUP(E117,'Kateg.'!$J$7:$K$17,2,1))</f>
        <v>M1</v>
      </c>
      <c r="G117" s="76" t="s">
        <v>350</v>
      </c>
    </row>
    <row r="118" spans="2:7" ht="12.75">
      <c r="B118" s="67" t="s">
        <v>353</v>
      </c>
      <c r="C118" s="69">
        <v>189</v>
      </c>
      <c r="D118" s="63" t="s">
        <v>354</v>
      </c>
      <c r="E118" s="64">
        <v>1997</v>
      </c>
      <c r="F118" s="65" t="str">
        <f>IF(E118="","",VLOOKUP(E118,'Kateg.'!$J$7:$K$17,2,1))</f>
        <v>M7</v>
      </c>
      <c r="G118" s="66" t="s">
        <v>89</v>
      </c>
    </row>
    <row r="119" spans="2:7" ht="12.75">
      <c r="B119" s="67" t="s">
        <v>355</v>
      </c>
      <c r="C119" s="69">
        <v>190</v>
      </c>
      <c r="D119" s="63" t="s">
        <v>356</v>
      </c>
      <c r="E119" s="64">
        <v>1967</v>
      </c>
      <c r="F119" s="65" t="str">
        <f>IF(E119="","",VLOOKUP(E119,'Kateg.'!$J$7:$K$17,2,1))</f>
        <v>M9</v>
      </c>
      <c r="G119" s="66" t="s">
        <v>357</v>
      </c>
    </row>
    <row r="120" spans="2:7" ht="12.75">
      <c r="B120" s="67" t="s">
        <v>358</v>
      </c>
      <c r="C120" s="78">
        <v>191</v>
      </c>
      <c r="D120" s="71" t="s">
        <v>359</v>
      </c>
      <c r="E120" s="72">
        <v>1953</v>
      </c>
      <c r="F120" s="72" t="str">
        <f>IF(E120="","",VLOOKUP(E120,'Kateg.'!$J$7:$K$17,2,1))</f>
        <v>M11</v>
      </c>
      <c r="G120" s="70" t="s">
        <v>74</v>
      </c>
    </row>
    <row r="121" spans="2:7" ht="12.75">
      <c r="B121" s="67" t="s">
        <v>360</v>
      </c>
      <c r="C121" s="69">
        <v>192</v>
      </c>
      <c r="D121" s="63" t="s">
        <v>361</v>
      </c>
      <c r="E121" s="64">
        <v>1952</v>
      </c>
      <c r="F121" s="64" t="str">
        <f>IF(E121="","",VLOOKUP(E121,'Kateg.'!$J$7:$K$17,2,1))</f>
        <v>M11</v>
      </c>
      <c r="G121" s="66" t="s">
        <v>362</v>
      </c>
    </row>
    <row r="122" spans="2:7" ht="12.75">
      <c r="B122" s="67" t="s">
        <v>363</v>
      </c>
      <c r="C122" s="62">
        <v>193</v>
      </c>
      <c r="D122" s="63" t="s">
        <v>364</v>
      </c>
      <c r="E122" s="64">
        <v>2000</v>
      </c>
      <c r="F122" s="65" t="str">
        <f>IF(E122="","",VLOOKUP(E122,'Kateg.'!$J$7:$K$17,2,1))</f>
        <v>M5</v>
      </c>
      <c r="G122" s="70" t="s">
        <v>89</v>
      </c>
    </row>
    <row r="123" spans="2:7" ht="12.75">
      <c r="B123" s="67" t="s">
        <v>365</v>
      </c>
      <c r="C123" s="62">
        <v>195</v>
      </c>
      <c r="D123" s="68" t="s">
        <v>366</v>
      </c>
      <c r="E123" s="65">
        <v>2005</v>
      </c>
      <c r="F123" s="65" t="str">
        <f>IF(E123="","",VLOOKUP(E123,'Kateg.'!$J$7:$K$17,2,1))</f>
        <v>M3</v>
      </c>
      <c r="G123" s="66" t="s">
        <v>367</v>
      </c>
    </row>
    <row r="124" spans="2:7" ht="12.75">
      <c r="B124" s="67" t="s">
        <v>368</v>
      </c>
      <c r="C124" s="62">
        <v>196</v>
      </c>
      <c r="D124" s="68" t="s">
        <v>369</v>
      </c>
      <c r="E124" s="65">
        <v>1950</v>
      </c>
      <c r="F124" s="65" t="str">
        <f>IF(E124="","",VLOOKUP(E124,'Kateg.'!$J$7:$K$17,2,1))</f>
        <v>M11</v>
      </c>
      <c r="G124" s="70" t="s">
        <v>370</v>
      </c>
    </row>
    <row r="125" spans="2:7" ht="12.75">
      <c r="B125" s="67" t="s">
        <v>371</v>
      </c>
      <c r="C125" s="69">
        <v>197</v>
      </c>
      <c r="D125" s="63" t="s">
        <v>372</v>
      </c>
      <c r="E125" s="64">
        <v>1977</v>
      </c>
      <c r="F125" s="65" t="str">
        <f>IF(E125="","",VLOOKUP(E125,'Kateg.'!$J$7:$K$17,2,1))</f>
        <v>M8</v>
      </c>
      <c r="G125" s="66" t="s">
        <v>373</v>
      </c>
    </row>
    <row r="126" spans="2:7" ht="12.75">
      <c r="B126" s="67" t="s">
        <v>374</v>
      </c>
      <c r="C126" s="69">
        <v>199</v>
      </c>
      <c r="D126" s="63" t="s">
        <v>375</v>
      </c>
      <c r="E126" s="64">
        <v>1945</v>
      </c>
      <c r="F126" s="65" t="str">
        <f>IF(E126="","",VLOOKUP(E126,'Kateg.'!$J$7:$K$17,2,1))</f>
        <v>M11</v>
      </c>
      <c r="G126" s="66" t="s">
        <v>74</v>
      </c>
    </row>
    <row r="127" spans="2:7" ht="12.75">
      <c r="B127" s="67" t="s">
        <v>376</v>
      </c>
      <c r="C127" s="62">
        <v>201</v>
      </c>
      <c r="D127" s="63" t="s">
        <v>377</v>
      </c>
      <c r="E127" s="64">
        <v>1995</v>
      </c>
      <c r="F127" s="65" t="str">
        <f>IF(E127="","",VLOOKUP(E127,'Kateg.'!$J$7:$K$17,2,1))</f>
        <v>M8</v>
      </c>
      <c r="G127" s="66" t="s">
        <v>378</v>
      </c>
    </row>
    <row r="128" spans="2:7" ht="12.75">
      <c r="B128" s="67" t="s">
        <v>379</v>
      </c>
      <c r="C128" s="69">
        <v>202</v>
      </c>
      <c r="D128" s="63" t="s">
        <v>380</v>
      </c>
      <c r="E128" s="64">
        <v>1975</v>
      </c>
      <c r="F128" s="65" t="str">
        <f>IF(E128="","",VLOOKUP(E128,'Kateg.'!$J$7:$K$17,2,1))</f>
        <v>M9</v>
      </c>
      <c r="G128" s="66" t="s">
        <v>367</v>
      </c>
    </row>
    <row r="129" spans="2:7" ht="12.75">
      <c r="B129" s="67" t="s">
        <v>381</v>
      </c>
      <c r="C129" s="62">
        <v>203</v>
      </c>
      <c r="D129" s="63" t="s">
        <v>382</v>
      </c>
      <c r="E129" s="64">
        <v>1980</v>
      </c>
      <c r="F129" s="65" t="str">
        <f>IF(E129="","",VLOOKUP(E129,'Kateg.'!$J$7:$K$17,2,1))</f>
        <v>M8</v>
      </c>
      <c r="G129" s="66" t="s">
        <v>383</v>
      </c>
    </row>
    <row r="130" spans="2:7" ht="12.75">
      <c r="B130" s="67" t="s">
        <v>384</v>
      </c>
      <c r="C130" s="69">
        <v>204</v>
      </c>
      <c r="D130" s="63" t="s">
        <v>385</v>
      </c>
      <c r="E130" s="64">
        <v>1968</v>
      </c>
      <c r="F130" s="65" t="str">
        <f>IF(E130="","",VLOOKUP(E130,'Kateg.'!$J$7:$K$17,2,1))</f>
        <v>M9</v>
      </c>
      <c r="G130" s="66" t="s">
        <v>386</v>
      </c>
    </row>
    <row r="131" spans="2:7" ht="12.75">
      <c r="B131" s="67" t="s">
        <v>387</v>
      </c>
      <c r="C131" s="62">
        <v>205</v>
      </c>
      <c r="D131" s="68" t="s">
        <v>388</v>
      </c>
      <c r="E131" s="65">
        <v>1974</v>
      </c>
      <c r="F131" s="65" t="str">
        <f>IF(E131="","",VLOOKUP(E131,'Kateg.'!$J$7:$K$17,2,1))</f>
        <v>M9</v>
      </c>
      <c r="G131" s="70" t="s">
        <v>389</v>
      </c>
    </row>
    <row r="132" spans="2:7" ht="12.75">
      <c r="B132" s="67" t="s">
        <v>390</v>
      </c>
      <c r="C132" s="78">
        <v>207</v>
      </c>
      <c r="D132" s="71" t="s">
        <v>391</v>
      </c>
      <c r="E132" s="72">
        <v>1968</v>
      </c>
      <c r="F132" s="65" t="str">
        <f>IF(E132="","",VLOOKUP(E132,'Kateg.'!$J$7:$K$17,2,1))</f>
        <v>M9</v>
      </c>
      <c r="G132" s="73" t="s">
        <v>253</v>
      </c>
    </row>
    <row r="133" spans="2:7" ht="12.75">
      <c r="B133" s="67" t="s">
        <v>392</v>
      </c>
      <c r="C133" s="62">
        <v>208</v>
      </c>
      <c r="D133" s="68" t="s">
        <v>393</v>
      </c>
      <c r="E133" s="65">
        <v>1976</v>
      </c>
      <c r="F133" s="65" t="str">
        <f>IF(E133="","",VLOOKUP(E133,'Kateg.'!$J$7:$K$17,2,1))</f>
        <v>M8</v>
      </c>
      <c r="G133" s="70" t="s">
        <v>394</v>
      </c>
    </row>
    <row r="134" spans="2:7" ht="12.75">
      <c r="B134" s="67" t="s">
        <v>395</v>
      </c>
      <c r="C134" s="69">
        <v>209</v>
      </c>
      <c r="D134" s="63" t="s">
        <v>396</v>
      </c>
      <c r="E134" s="64">
        <v>1970</v>
      </c>
      <c r="F134" s="64" t="str">
        <f>IF(E134="","",VLOOKUP(E134,'Kateg.'!$J$7:$K$17,2,1))</f>
        <v>M9</v>
      </c>
      <c r="G134" s="66" t="s">
        <v>397</v>
      </c>
    </row>
    <row r="135" spans="2:7" ht="12.75">
      <c r="B135" s="67" t="s">
        <v>398</v>
      </c>
      <c r="C135" s="62">
        <v>212</v>
      </c>
      <c r="D135" s="68" t="s">
        <v>399</v>
      </c>
      <c r="E135" s="65">
        <v>1974</v>
      </c>
      <c r="F135" s="64" t="str">
        <f>IF(E135="","",VLOOKUP(E135,'Kateg.'!$J$7:$K$17,2,1))</f>
        <v>M9</v>
      </c>
      <c r="G135" s="66" t="s">
        <v>89</v>
      </c>
    </row>
    <row r="136" spans="2:7" ht="12.75">
      <c r="B136" s="67" t="s">
        <v>400</v>
      </c>
      <c r="C136" s="69">
        <v>213</v>
      </c>
      <c r="D136" s="63" t="s">
        <v>401</v>
      </c>
      <c r="E136" s="64">
        <v>1954</v>
      </c>
      <c r="F136" s="64" t="str">
        <f>IF(E136="","",VLOOKUP(E136,'Kateg.'!$J$7:$K$17,2,1))</f>
        <v>M11</v>
      </c>
      <c r="G136" s="66" t="s">
        <v>402</v>
      </c>
    </row>
    <row r="137" spans="2:7" ht="12.75">
      <c r="B137" s="67" t="s">
        <v>403</v>
      </c>
      <c r="C137" s="69">
        <v>214</v>
      </c>
      <c r="D137" s="63" t="s">
        <v>404</v>
      </c>
      <c r="E137" s="64">
        <v>1970</v>
      </c>
      <c r="F137" s="64" t="str">
        <f>IF(E137="","",VLOOKUP(E137,'Kateg.'!$J$7:$K$17,2,1))</f>
        <v>M9</v>
      </c>
      <c r="G137" s="70" t="s">
        <v>237</v>
      </c>
    </row>
    <row r="138" spans="2:7" ht="12.75">
      <c r="B138" s="67" t="s">
        <v>405</v>
      </c>
      <c r="C138" s="69">
        <v>215</v>
      </c>
      <c r="D138" s="63" t="s">
        <v>406</v>
      </c>
      <c r="E138" s="64">
        <v>1947</v>
      </c>
      <c r="F138" s="64" t="str">
        <f>IF(E138="","",VLOOKUP(E138,'Kateg.'!$J$7:$K$17,2,1))</f>
        <v>M11</v>
      </c>
      <c r="G138" s="76" t="s">
        <v>407</v>
      </c>
    </row>
    <row r="139" spans="2:7" ht="12.75">
      <c r="B139" s="67" t="s">
        <v>408</v>
      </c>
      <c r="C139" s="78">
        <v>217</v>
      </c>
      <c r="D139" s="74" t="s">
        <v>409</v>
      </c>
      <c r="E139" s="75">
        <v>1980</v>
      </c>
      <c r="F139" s="72" t="str">
        <f>IF(E139="","",VLOOKUP(E139,'Kateg.'!$J$7:$K$17,2,1))</f>
        <v>M8</v>
      </c>
      <c r="G139" s="66" t="s">
        <v>410</v>
      </c>
    </row>
    <row r="140" spans="2:7" ht="12.75">
      <c r="B140" s="67" t="s">
        <v>411</v>
      </c>
      <c r="C140" s="69">
        <v>219</v>
      </c>
      <c r="D140" s="63" t="s">
        <v>412</v>
      </c>
      <c r="E140" s="64">
        <v>2002</v>
      </c>
      <c r="F140" s="65" t="str">
        <f>IF(E140="","",VLOOKUP(E140,'Kateg.'!$J$7:$K$17,2,1))</f>
        <v>M4</v>
      </c>
      <c r="G140" s="66" t="s">
        <v>413</v>
      </c>
    </row>
    <row r="141" spans="2:7" ht="12.75">
      <c r="B141" s="67" t="s">
        <v>414</v>
      </c>
      <c r="C141" s="69">
        <v>221</v>
      </c>
      <c r="D141" s="63" t="s">
        <v>415</v>
      </c>
      <c r="E141" s="64">
        <v>2004</v>
      </c>
      <c r="F141" s="65" t="str">
        <f>IF(E141="","",VLOOKUP(E141,'Kateg.'!$J$7:$K$17,2,1))</f>
        <v>M3</v>
      </c>
      <c r="G141" s="66" t="s">
        <v>89</v>
      </c>
    </row>
    <row r="142" spans="2:7" ht="12.75">
      <c r="B142" s="67" t="s">
        <v>416</v>
      </c>
      <c r="C142" s="69">
        <v>223</v>
      </c>
      <c r="D142" s="63" t="s">
        <v>146</v>
      </c>
      <c r="E142" s="64">
        <v>2003</v>
      </c>
      <c r="F142" s="64" t="str">
        <f>IF(E142="","",VLOOKUP(E142,'Kateg.'!$J$7:$K$17,2,1))</f>
        <v>M4</v>
      </c>
      <c r="G142" s="66" t="s">
        <v>89</v>
      </c>
    </row>
    <row r="143" spans="2:7" ht="12.75">
      <c r="B143" s="67" t="s">
        <v>417</v>
      </c>
      <c r="C143" s="69">
        <v>225</v>
      </c>
      <c r="D143" s="63" t="s">
        <v>418</v>
      </c>
      <c r="E143" s="64">
        <v>1964</v>
      </c>
      <c r="F143" s="64" t="str">
        <f>IF(E143="","",VLOOKUP(E143,'Kateg.'!$J$7:$K$17,2,1))</f>
        <v>M10</v>
      </c>
      <c r="G143" s="66" t="s">
        <v>92</v>
      </c>
    </row>
    <row r="144" spans="2:7" ht="12.75">
      <c r="B144" s="67" t="s">
        <v>419</v>
      </c>
      <c r="C144" s="69">
        <v>226</v>
      </c>
      <c r="D144" s="63" t="s">
        <v>420</v>
      </c>
      <c r="E144" s="64">
        <v>1952</v>
      </c>
      <c r="F144" s="65" t="str">
        <f>IF(E144="","",VLOOKUP(E144,'Kateg.'!$J$7:$K$17,2,1))</f>
        <v>M11</v>
      </c>
      <c r="G144" s="66" t="s">
        <v>421</v>
      </c>
    </row>
    <row r="145" spans="2:7" ht="12.75">
      <c r="B145" s="67" t="s">
        <v>422</v>
      </c>
      <c r="C145" s="69">
        <v>228</v>
      </c>
      <c r="D145" s="63" t="s">
        <v>423</v>
      </c>
      <c r="E145" s="64">
        <v>2004</v>
      </c>
      <c r="F145" s="65" t="str">
        <f>IF(E145="","",VLOOKUP(E145,'Kateg.'!$J$7:$K$17,2,1))</f>
        <v>M3</v>
      </c>
      <c r="G145" s="66" t="s">
        <v>89</v>
      </c>
    </row>
    <row r="146" spans="2:7" ht="12.75">
      <c r="B146" s="67" t="s">
        <v>424</v>
      </c>
      <c r="C146" s="69">
        <v>229</v>
      </c>
      <c r="D146" s="63" t="s">
        <v>425</v>
      </c>
      <c r="E146" s="64">
        <v>2008</v>
      </c>
      <c r="F146" s="65" t="str">
        <f>IF(E146="","",VLOOKUP(E146,'Kateg.'!$J$7:$K$17,2,1))</f>
        <v>M2</v>
      </c>
      <c r="G146" s="66" t="s">
        <v>426</v>
      </c>
    </row>
    <row r="147" spans="2:7" ht="12.75">
      <c r="B147" s="67" t="s">
        <v>427</v>
      </c>
      <c r="C147" s="69">
        <v>230</v>
      </c>
      <c r="D147" s="63" t="s">
        <v>428</v>
      </c>
      <c r="E147" s="64">
        <v>1981</v>
      </c>
      <c r="F147" s="64" t="str">
        <f>IF(E147="","",VLOOKUP(E147,'Kateg.'!$J$7:$K$17,2,1))</f>
        <v>M8</v>
      </c>
      <c r="G147" s="66" t="s">
        <v>429</v>
      </c>
    </row>
    <row r="148" spans="2:7" ht="12.75">
      <c r="B148" s="67" t="s">
        <v>430</v>
      </c>
      <c r="C148" s="69">
        <v>231</v>
      </c>
      <c r="D148" s="63" t="s">
        <v>431</v>
      </c>
      <c r="E148" s="64">
        <v>1979</v>
      </c>
      <c r="F148" s="64" t="str">
        <f>IF(E148="","",VLOOKUP(E148,'Kateg.'!$J$7:$K$17,2,1))</f>
        <v>M8</v>
      </c>
      <c r="G148" s="66" t="s">
        <v>432</v>
      </c>
    </row>
    <row r="149" spans="2:7" ht="12.75">
      <c r="B149" s="67" t="s">
        <v>433</v>
      </c>
      <c r="C149" s="69">
        <v>232</v>
      </c>
      <c r="D149" s="68" t="s">
        <v>434</v>
      </c>
      <c r="E149" s="65">
        <v>1985</v>
      </c>
      <c r="F149" s="64" t="str">
        <f>IF(E149="","",VLOOKUP(E149,'Kateg.'!$J$7:$K$17,2,1))</f>
        <v>M8</v>
      </c>
      <c r="G149" s="70" t="s">
        <v>435</v>
      </c>
    </row>
    <row r="150" spans="2:7" ht="12.75">
      <c r="B150" s="67" t="s">
        <v>436</v>
      </c>
      <c r="C150" s="62">
        <v>233</v>
      </c>
      <c r="D150" s="63" t="s">
        <v>434</v>
      </c>
      <c r="E150" s="64">
        <v>1961</v>
      </c>
      <c r="F150" s="64" t="str">
        <f>IF(E150="","",VLOOKUP(E150,'Kateg.'!$J$7:$K$17,2,1))</f>
        <v>M10</v>
      </c>
      <c r="G150" s="66" t="s">
        <v>338</v>
      </c>
    </row>
    <row r="151" spans="2:7" ht="12.75">
      <c r="B151" s="67" t="s">
        <v>437</v>
      </c>
      <c r="C151" s="69">
        <v>234</v>
      </c>
      <c r="D151" s="63" t="s">
        <v>438</v>
      </c>
      <c r="E151" s="64">
        <v>2004</v>
      </c>
      <c r="F151" s="64" t="str">
        <f>IF(E151="","",VLOOKUP(E151,'Kateg.'!$J$7:$K$17,2,1))</f>
        <v>M3</v>
      </c>
      <c r="G151" s="66" t="s">
        <v>89</v>
      </c>
    </row>
    <row r="152" spans="2:7" ht="12.75">
      <c r="B152" s="67" t="s">
        <v>439</v>
      </c>
      <c r="C152" s="69">
        <v>235</v>
      </c>
      <c r="D152" s="63" t="s">
        <v>440</v>
      </c>
      <c r="E152" s="64">
        <v>2004</v>
      </c>
      <c r="F152" s="64" t="str">
        <f>IF(E152="","",VLOOKUP(E152,'Kateg.'!$J$7:$K$17,2,1))</f>
        <v>M3</v>
      </c>
      <c r="G152" s="66" t="s">
        <v>89</v>
      </c>
    </row>
    <row r="153" spans="2:7" ht="12.75">
      <c r="B153" s="67" t="s">
        <v>441</v>
      </c>
      <c r="C153" s="69">
        <v>236</v>
      </c>
      <c r="D153" s="63" t="s">
        <v>442</v>
      </c>
      <c r="E153" s="64">
        <v>1989</v>
      </c>
      <c r="F153" s="65" t="str">
        <f>IF(E153="","",VLOOKUP(E153,'Kateg.'!$J$7:$K$17,2,1))</f>
        <v>M8</v>
      </c>
      <c r="G153" s="66" t="s">
        <v>100</v>
      </c>
    </row>
    <row r="154" spans="2:7" ht="12.75">
      <c r="B154" s="67" t="s">
        <v>443</v>
      </c>
      <c r="C154" s="62">
        <v>237</v>
      </c>
      <c r="D154" s="68" t="s">
        <v>444</v>
      </c>
      <c r="E154" s="65">
        <v>1964</v>
      </c>
      <c r="F154" s="65" t="str">
        <f>IF(E154="","",VLOOKUP(E154,'Kateg.'!$J$7:$K$17,2,1))</f>
        <v>M10</v>
      </c>
      <c r="G154" s="70" t="s">
        <v>74</v>
      </c>
    </row>
    <row r="155" spans="2:7" ht="12.75">
      <c r="B155" s="67" t="s">
        <v>445</v>
      </c>
      <c r="C155" s="62">
        <v>238</v>
      </c>
      <c r="D155" s="68" t="s">
        <v>446</v>
      </c>
      <c r="E155" s="65">
        <v>1985</v>
      </c>
      <c r="F155" s="64" t="str">
        <f>IF(E155="","",VLOOKUP(E155,'Kateg.'!$J$7:$K$17,2,1))</f>
        <v>M8</v>
      </c>
      <c r="G155" s="70" t="s">
        <v>447</v>
      </c>
    </row>
    <row r="156" spans="2:7" ht="12.75">
      <c r="B156" s="67" t="s">
        <v>448</v>
      </c>
      <c r="C156" s="69">
        <v>240</v>
      </c>
      <c r="D156" s="63" t="s">
        <v>195</v>
      </c>
      <c r="E156" s="64">
        <v>1980</v>
      </c>
      <c r="F156" s="64" t="str">
        <f>IF(E156="","",VLOOKUP(E156,'Kateg.'!$J$7:$K$17,2,1))</f>
        <v>M8</v>
      </c>
      <c r="G156" s="70" t="s">
        <v>449</v>
      </c>
    </row>
    <row r="157" spans="2:7" ht="12.75">
      <c r="B157" s="67" t="s">
        <v>450</v>
      </c>
      <c r="C157" s="61">
        <v>241</v>
      </c>
      <c r="D157" s="63" t="s">
        <v>451</v>
      </c>
      <c r="E157" s="64">
        <v>1957</v>
      </c>
      <c r="F157" s="65" t="str">
        <f>IF(E157="","",VLOOKUP(E157,'Kateg.'!$J$7:$K$17,2,1))</f>
        <v>M10</v>
      </c>
      <c r="G157" s="66" t="s">
        <v>74</v>
      </c>
    </row>
    <row r="158" spans="2:7" ht="12.75">
      <c r="B158" s="67" t="s">
        <v>452</v>
      </c>
      <c r="C158" s="69">
        <v>242</v>
      </c>
      <c r="D158" s="63" t="s">
        <v>453</v>
      </c>
      <c r="E158" s="64">
        <v>1971</v>
      </c>
      <c r="F158" s="65" t="str">
        <f>IF(E158="","",VLOOKUP(E158,'Kateg.'!$J$7:$K$17,2,1))</f>
        <v>M9</v>
      </c>
      <c r="G158" s="66" t="s">
        <v>124</v>
      </c>
    </row>
    <row r="159" spans="2:7" ht="12.75">
      <c r="B159" s="67" t="s">
        <v>454</v>
      </c>
      <c r="C159" s="69">
        <v>244</v>
      </c>
      <c r="D159" s="63" t="s">
        <v>455</v>
      </c>
      <c r="E159" s="64">
        <v>1975</v>
      </c>
      <c r="F159" s="64" t="str">
        <f>IF(E159="","",VLOOKUP(E159,'Kateg.'!$J$7:$K$17,2,1))</f>
        <v>M9</v>
      </c>
      <c r="G159" s="66" t="s">
        <v>100</v>
      </c>
    </row>
    <row r="160" spans="2:7" ht="12.75">
      <c r="B160" s="67" t="s">
        <v>456</v>
      </c>
      <c r="C160" s="69">
        <v>245</v>
      </c>
      <c r="D160" s="63" t="s">
        <v>457</v>
      </c>
      <c r="E160" s="64">
        <v>1973</v>
      </c>
      <c r="F160" s="64" t="str">
        <f>IF(E160="","",VLOOKUP(E160,'Kateg.'!$J$7:$K$17,2,1))</f>
        <v>M9</v>
      </c>
      <c r="G160" s="66" t="s">
        <v>116</v>
      </c>
    </row>
    <row r="161" spans="2:7" ht="12.75">
      <c r="B161" s="67" t="s">
        <v>458</v>
      </c>
      <c r="C161" s="69">
        <v>246</v>
      </c>
      <c r="D161" s="63" t="s">
        <v>459</v>
      </c>
      <c r="E161" s="64">
        <v>1972</v>
      </c>
      <c r="F161" s="65" t="str">
        <f>IF(E161="","",VLOOKUP(E161,'Kateg.'!$J$7:$K$17,2,1))</f>
        <v>M9</v>
      </c>
      <c r="G161" s="66" t="s">
        <v>432</v>
      </c>
    </row>
    <row r="162" spans="2:7" ht="12.75">
      <c r="B162" s="67" t="s">
        <v>460</v>
      </c>
      <c r="C162" s="78">
        <v>247</v>
      </c>
      <c r="D162" s="71" t="s">
        <v>461</v>
      </c>
      <c r="E162" s="72">
        <v>2000</v>
      </c>
      <c r="F162" s="75" t="str">
        <f>IF(E162="","",VLOOKUP(E162,'Kateg.'!$J$7:$K$17,2,1))</f>
        <v>M5</v>
      </c>
      <c r="G162" s="76" t="s">
        <v>462</v>
      </c>
    </row>
    <row r="163" spans="2:7" ht="12.75">
      <c r="B163" s="67" t="s">
        <v>463</v>
      </c>
      <c r="C163" s="69">
        <v>248</v>
      </c>
      <c r="D163" s="63" t="s">
        <v>464</v>
      </c>
      <c r="E163" s="64">
        <v>1966</v>
      </c>
      <c r="F163" s="65" t="str">
        <f>IF(E163="","",VLOOKUP(E163,'Kateg.'!$J$7:$K$17,2,1))</f>
        <v>M9</v>
      </c>
      <c r="G163" s="66" t="s">
        <v>465</v>
      </c>
    </row>
    <row r="164" spans="2:7" ht="12.75">
      <c r="B164" s="67" t="s">
        <v>466</v>
      </c>
      <c r="C164" s="62">
        <v>249</v>
      </c>
      <c r="D164" s="68" t="s">
        <v>467</v>
      </c>
      <c r="E164" s="65">
        <v>2007</v>
      </c>
      <c r="F164" s="64" t="str">
        <f>IF(E164="","",VLOOKUP(E164,'Kateg.'!$J$7:$K$17,2,1))</f>
        <v>M2</v>
      </c>
      <c r="G164" s="66" t="s">
        <v>468</v>
      </c>
    </row>
    <row r="165" spans="2:7" ht="12.75">
      <c r="B165" s="67" t="s">
        <v>469</v>
      </c>
      <c r="C165" s="69">
        <v>250</v>
      </c>
      <c r="D165" s="63" t="s">
        <v>470</v>
      </c>
      <c r="E165" s="64">
        <v>2007</v>
      </c>
      <c r="F165" s="64" t="str">
        <f>IF(E165="","",VLOOKUP(E165,'Kateg.'!$J$7:$K$17,2,1))</f>
        <v>M2</v>
      </c>
      <c r="G165" s="66" t="s">
        <v>468</v>
      </c>
    </row>
    <row r="166" spans="2:7" ht="12.75">
      <c r="B166" s="67" t="s">
        <v>471</v>
      </c>
      <c r="C166" s="69">
        <v>251</v>
      </c>
      <c r="D166" s="63" t="s">
        <v>472</v>
      </c>
      <c r="E166" s="64">
        <v>1996</v>
      </c>
      <c r="F166" s="65" t="str">
        <f>IF(E166="","",VLOOKUP(E166,'Kateg.'!$J$7:$K$17,2,1))</f>
        <v>M7</v>
      </c>
      <c r="G166" s="66" t="s">
        <v>389</v>
      </c>
    </row>
    <row r="167" spans="2:7" ht="12.75">
      <c r="B167" s="67" t="s">
        <v>473</v>
      </c>
      <c r="C167" s="69">
        <v>252</v>
      </c>
      <c r="D167" s="63" t="s">
        <v>474</v>
      </c>
      <c r="E167" s="64">
        <v>1993</v>
      </c>
      <c r="F167" s="65" t="str">
        <f>IF(E167="","",VLOOKUP(E167,'Kateg.'!$J$7:$K$17,2,1))</f>
        <v>M8</v>
      </c>
      <c r="G167" s="66" t="s">
        <v>378</v>
      </c>
    </row>
    <row r="168" spans="2:7" ht="12.75">
      <c r="B168" s="67" t="s">
        <v>475</v>
      </c>
      <c r="C168" s="69">
        <v>253</v>
      </c>
      <c r="D168" s="63" t="s">
        <v>476</v>
      </c>
      <c r="E168" s="64">
        <v>2008</v>
      </c>
      <c r="F168" s="65" t="str">
        <f>IF(E168="","",VLOOKUP(E168,'Kateg.'!$J$7:$K$17,2,1))</f>
        <v>M2</v>
      </c>
      <c r="G168" s="66" t="s">
        <v>350</v>
      </c>
    </row>
    <row r="169" spans="2:7" ht="12.75">
      <c r="B169" s="67" t="s">
        <v>477</v>
      </c>
      <c r="C169" s="69">
        <v>254</v>
      </c>
      <c r="D169" s="63" t="s">
        <v>478</v>
      </c>
      <c r="E169" s="64">
        <v>1997</v>
      </c>
      <c r="F169" s="65" t="str">
        <f>IF(E169="","",VLOOKUP(E169,'Kateg.'!$J$7:$K$17,2,1))</f>
        <v>M7</v>
      </c>
      <c r="G169" s="66" t="s">
        <v>378</v>
      </c>
    </row>
    <row r="170" spans="2:7" ht="12.75">
      <c r="B170" s="67" t="s">
        <v>479</v>
      </c>
      <c r="C170" s="69">
        <v>255</v>
      </c>
      <c r="D170" s="63" t="s">
        <v>480</v>
      </c>
      <c r="E170" s="64">
        <v>1998</v>
      </c>
      <c r="F170" s="64" t="str">
        <f>IF(E170="","",VLOOKUP(E170,'Kateg.'!$J$7:$K$17,2,1))</f>
        <v>M6</v>
      </c>
      <c r="G170" s="66" t="s">
        <v>378</v>
      </c>
    </row>
    <row r="171" spans="2:7" ht="12.75">
      <c r="B171" s="67" t="s">
        <v>481</v>
      </c>
      <c r="C171" s="69">
        <v>256</v>
      </c>
      <c r="D171" s="63" t="s">
        <v>482</v>
      </c>
      <c r="E171" s="64">
        <v>1995</v>
      </c>
      <c r="F171" s="64" t="str">
        <f>IF(E171="","",VLOOKUP(E171,'Kateg.'!$J$7:$K$17,2,1))</f>
        <v>M8</v>
      </c>
      <c r="G171" s="66" t="s">
        <v>378</v>
      </c>
    </row>
    <row r="172" spans="2:7" ht="12.75">
      <c r="B172" s="67" t="s">
        <v>483</v>
      </c>
      <c r="C172" s="69">
        <v>258</v>
      </c>
      <c r="D172" s="63" t="s">
        <v>484</v>
      </c>
      <c r="E172" s="64">
        <v>1951</v>
      </c>
      <c r="F172" s="64" t="str">
        <f>IF(E172="","",VLOOKUP(E172,'Kateg.'!$J$7:$K$17,2,1))</f>
        <v>M11</v>
      </c>
      <c r="G172" s="66" t="s">
        <v>485</v>
      </c>
    </row>
    <row r="173" spans="2:7" ht="12.75">
      <c r="B173" s="67" t="s">
        <v>486</v>
      </c>
      <c r="C173" s="69">
        <v>259</v>
      </c>
      <c r="D173" s="63" t="s">
        <v>487</v>
      </c>
      <c r="E173" s="64">
        <v>1942</v>
      </c>
      <c r="F173" s="64" t="str">
        <f>IF(E173="","",VLOOKUP(E173,'Kateg.'!$J$7:$K$17,2,1))</f>
        <v>M11</v>
      </c>
      <c r="G173" s="66" t="s">
        <v>124</v>
      </c>
    </row>
    <row r="174" spans="2:7" ht="12.75">
      <c r="B174" s="67" t="s">
        <v>488</v>
      </c>
      <c r="C174" s="69">
        <v>263</v>
      </c>
      <c r="D174" s="63" t="s">
        <v>489</v>
      </c>
      <c r="E174" s="64">
        <v>1944</v>
      </c>
      <c r="F174" s="64" t="str">
        <f>IF(E174="","",VLOOKUP(E174,'Kateg.'!$J$7:$K$17,2,1))</f>
        <v>M11</v>
      </c>
      <c r="G174" s="66" t="s">
        <v>74</v>
      </c>
    </row>
    <row r="175" spans="2:7" ht="12.75">
      <c r="B175" s="67" t="s">
        <v>490</v>
      </c>
      <c r="C175" s="69">
        <v>264</v>
      </c>
      <c r="D175" s="63" t="s">
        <v>491</v>
      </c>
      <c r="E175" s="64">
        <v>1963</v>
      </c>
      <c r="F175" s="64" t="str">
        <f>IF(E175="","",VLOOKUP(E175,'Kateg.'!$J$7:$K$17,2,1))</f>
        <v>M10</v>
      </c>
      <c r="G175" s="66" t="s">
        <v>492</v>
      </c>
    </row>
    <row r="176" spans="2:7" ht="12.75">
      <c r="B176" s="67" t="s">
        <v>493</v>
      </c>
      <c r="C176" s="69">
        <v>265</v>
      </c>
      <c r="D176" s="63" t="s">
        <v>494</v>
      </c>
      <c r="E176" s="64">
        <v>1958</v>
      </c>
      <c r="F176" s="64" t="str">
        <f>IF(E176="","",VLOOKUP(E176,'Kateg.'!$J$7:$K$17,2,1))</f>
        <v>M10</v>
      </c>
      <c r="G176" s="66" t="s">
        <v>495</v>
      </c>
    </row>
    <row r="177" spans="2:7" ht="12.75">
      <c r="B177" s="67" t="s">
        <v>496</v>
      </c>
      <c r="C177" s="69">
        <v>267</v>
      </c>
      <c r="D177" s="63" t="s">
        <v>497</v>
      </c>
      <c r="E177" s="64">
        <v>1947</v>
      </c>
      <c r="F177" s="64" t="str">
        <f>IF(E177="","",VLOOKUP(E177,'Kateg.'!$J$7:$K$17,2,1))</f>
        <v>M11</v>
      </c>
      <c r="G177" s="66" t="s">
        <v>74</v>
      </c>
    </row>
    <row r="178" spans="2:7" ht="12.75">
      <c r="B178" s="67" t="s">
        <v>498</v>
      </c>
      <c r="C178" s="69">
        <v>268</v>
      </c>
      <c r="D178" s="63" t="s">
        <v>499</v>
      </c>
      <c r="E178" s="64">
        <v>1983</v>
      </c>
      <c r="F178" s="64" t="str">
        <f>IF(E178="","",VLOOKUP(E178,'Kateg.'!$J$7:$K$17,2,1))</f>
        <v>M8</v>
      </c>
      <c r="G178" s="66" t="s">
        <v>500</v>
      </c>
    </row>
    <row r="179" spans="2:7" ht="12.75">
      <c r="B179" s="67" t="s">
        <v>501</v>
      </c>
      <c r="C179" s="69">
        <v>270</v>
      </c>
      <c r="D179" s="63" t="s">
        <v>502</v>
      </c>
      <c r="E179" s="64">
        <v>1983</v>
      </c>
      <c r="F179" s="64" t="str">
        <f>IF(E179="","",VLOOKUP(E179,'Kateg.'!$J$7:$K$17,2,1))</f>
        <v>M8</v>
      </c>
      <c r="G179" s="66" t="s">
        <v>503</v>
      </c>
    </row>
    <row r="180" spans="2:7" ht="12.75">
      <c r="B180" s="67" t="s">
        <v>504</v>
      </c>
      <c r="C180" s="69">
        <v>271</v>
      </c>
      <c r="D180" s="63" t="s">
        <v>505</v>
      </c>
      <c r="E180" s="64">
        <v>1970</v>
      </c>
      <c r="F180" s="64" t="str">
        <f>IF(E180="","",VLOOKUP(E180,'Kateg.'!$J$7:$K$17,2,1))</f>
        <v>M9</v>
      </c>
      <c r="G180" s="66" t="s">
        <v>92</v>
      </c>
    </row>
    <row r="181" spans="2:7" ht="12.75">
      <c r="B181" s="67" t="s">
        <v>506</v>
      </c>
      <c r="C181" s="69">
        <v>272</v>
      </c>
      <c r="D181" s="63" t="s">
        <v>507</v>
      </c>
      <c r="E181" s="64">
        <v>1974</v>
      </c>
      <c r="F181" s="64" t="str">
        <f>IF(E181="","",VLOOKUP(E181,'Kateg.'!$J$7:$K$17,2,1))</f>
        <v>M9</v>
      </c>
      <c r="G181" s="66" t="s">
        <v>508</v>
      </c>
    </row>
    <row r="182" spans="2:7" ht="12.75">
      <c r="B182" s="67" t="s">
        <v>509</v>
      </c>
      <c r="C182" s="69">
        <v>273</v>
      </c>
      <c r="D182" s="63" t="s">
        <v>510</v>
      </c>
      <c r="E182" s="64">
        <v>1984</v>
      </c>
      <c r="F182" s="64" t="str">
        <f>IF(E182="","",VLOOKUP(E182,'Kateg.'!$J$7:$K$17,2,1))</f>
        <v>M8</v>
      </c>
      <c r="G182" s="66" t="s">
        <v>92</v>
      </c>
    </row>
    <row r="183" spans="2:7" ht="12.75">
      <c r="B183" s="67" t="s">
        <v>511</v>
      </c>
      <c r="C183" s="69">
        <v>274</v>
      </c>
      <c r="D183" s="63" t="s">
        <v>512</v>
      </c>
      <c r="E183" s="64">
        <v>1987</v>
      </c>
      <c r="F183" s="64" t="str">
        <f>IF(E183="","",VLOOKUP(E183,'Kateg.'!$J$7:$K$17,2,1))</f>
        <v>M8</v>
      </c>
      <c r="G183" s="66" t="s">
        <v>92</v>
      </c>
    </row>
    <row r="184" spans="2:7" ht="12.75">
      <c r="B184" s="67" t="s">
        <v>513</v>
      </c>
      <c r="C184" s="69">
        <v>275</v>
      </c>
      <c r="D184" s="63" t="s">
        <v>514</v>
      </c>
      <c r="E184" s="64">
        <v>1974</v>
      </c>
      <c r="F184" s="64" t="str">
        <f>IF(E184="","",VLOOKUP(E184,'Kateg.'!$J$7:$K$17,2,1))</f>
        <v>M9</v>
      </c>
      <c r="G184" s="66" t="s">
        <v>515</v>
      </c>
    </row>
    <row r="185" spans="2:7" ht="12.75">
      <c r="B185" s="67" t="s">
        <v>516</v>
      </c>
      <c r="C185" s="69">
        <v>277</v>
      </c>
      <c r="D185" s="63" t="s">
        <v>517</v>
      </c>
      <c r="E185" s="64">
        <v>1980</v>
      </c>
      <c r="F185" s="64" t="str">
        <f>IF(E185="","",VLOOKUP(E185,'Kateg.'!$J$7:$K$17,2,1))</f>
        <v>M8</v>
      </c>
      <c r="G185" s="66" t="s">
        <v>92</v>
      </c>
    </row>
    <row r="186" spans="2:7" ht="12.75">
      <c r="B186" s="67" t="s">
        <v>518</v>
      </c>
      <c r="C186" s="69">
        <v>281</v>
      </c>
      <c r="D186" s="63" t="s">
        <v>519</v>
      </c>
      <c r="E186" s="64">
        <v>1975</v>
      </c>
      <c r="F186" s="64" t="str">
        <f>IF(E186="","",VLOOKUP(E186,'Kateg.'!$J$7:$K$17,2,1))</f>
        <v>M9</v>
      </c>
      <c r="G186" s="66" t="s">
        <v>520</v>
      </c>
    </row>
    <row r="187" spans="2:7" ht="12.75">
      <c r="B187" s="67" t="s">
        <v>521</v>
      </c>
      <c r="C187" s="69">
        <v>282</v>
      </c>
      <c r="D187" s="63" t="s">
        <v>522</v>
      </c>
      <c r="E187" s="64">
        <v>1969</v>
      </c>
      <c r="F187" s="64" t="str">
        <f>IF(E187="","",VLOOKUP(E187,'Kateg.'!$J$7:$K$17,2,1))</f>
        <v>M9</v>
      </c>
      <c r="G187" s="66" t="s">
        <v>523</v>
      </c>
    </row>
    <row r="188" spans="2:7" ht="12.75">
      <c r="B188" s="67" t="s">
        <v>524</v>
      </c>
      <c r="C188" s="69">
        <v>283</v>
      </c>
      <c r="D188" s="63" t="s">
        <v>525</v>
      </c>
      <c r="E188" s="64">
        <v>1968</v>
      </c>
      <c r="F188" s="64" t="str">
        <f>IF(E188="","",VLOOKUP(E188,'Kateg.'!$J$7:$K$17,2,1))</f>
        <v>M9</v>
      </c>
      <c r="G188" s="66" t="s">
        <v>526</v>
      </c>
    </row>
    <row r="189" spans="2:7" ht="12.75">
      <c r="B189" s="67" t="s">
        <v>527</v>
      </c>
      <c r="C189" s="69">
        <v>284</v>
      </c>
      <c r="D189" s="63" t="s">
        <v>528</v>
      </c>
      <c r="E189" s="64">
        <v>1985</v>
      </c>
      <c r="F189" s="64" t="str">
        <f>IF(E189="","",VLOOKUP(E189,'Kateg.'!$J$7:$K$17,2,1))</f>
        <v>M8</v>
      </c>
      <c r="G189" s="66" t="s">
        <v>529</v>
      </c>
    </row>
    <row r="190" spans="2:7" ht="12.75">
      <c r="B190" s="67" t="s">
        <v>530</v>
      </c>
      <c r="C190" s="69">
        <v>285</v>
      </c>
      <c r="D190" s="63" t="s">
        <v>531</v>
      </c>
      <c r="E190" s="64">
        <v>1966</v>
      </c>
      <c r="F190" s="64" t="str">
        <f>IF(E190="","",VLOOKUP(E190,'Kateg.'!$J$7:$K$17,2,1))</f>
        <v>M9</v>
      </c>
      <c r="G190" s="66" t="s">
        <v>532</v>
      </c>
    </row>
    <row r="191" spans="2:7" ht="12.75">
      <c r="B191" s="67" t="s">
        <v>533</v>
      </c>
      <c r="C191" s="69">
        <v>286</v>
      </c>
      <c r="D191" s="63" t="s">
        <v>534</v>
      </c>
      <c r="E191" s="64">
        <v>1998</v>
      </c>
      <c r="F191" s="64" t="str">
        <f>IF(E191="","",VLOOKUP(E191,'Kateg.'!$J$7:$K$17,2,1))</f>
        <v>M6</v>
      </c>
      <c r="G191" s="66" t="s">
        <v>535</v>
      </c>
    </row>
    <row r="192" spans="2:7" ht="12.75">
      <c r="B192" s="67" t="s">
        <v>536</v>
      </c>
      <c r="C192" s="69">
        <v>287</v>
      </c>
      <c r="D192" s="63" t="s">
        <v>537</v>
      </c>
      <c r="E192" s="64">
        <v>1941</v>
      </c>
      <c r="F192" s="64" t="str">
        <f>IF(E192="","",VLOOKUP(E192,'Kateg.'!$J$7:$K$17,2,1))</f>
        <v>M11</v>
      </c>
      <c r="G192" s="66" t="s">
        <v>271</v>
      </c>
    </row>
    <row r="193" spans="2:7" ht="12.75">
      <c r="B193" s="67" t="s">
        <v>538</v>
      </c>
      <c r="C193" s="69">
        <v>289</v>
      </c>
      <c r="D193" s="63" t="s">
        <v>539</v>
      </c>
      <c r="E193" s="64">
        <v>1983</v>
      </c>
      <c r="F193" s="64" t="str">
        <f>IF(E193="","",VLOOKUP(E193,'Kateg.'!$J$7:$K$17,2,1))</f>
        <v>M8</v>
      </c>
      <c r="G193" s="66" t="s">
        <v>315</v>
      </c>
    </row>
    <row r="194" spans="2:7" ht="12.75">
      <c r="B194" s="67" t="s">
        <v>540</v>
      </c>
      <c r="C194" s="69">
        <v>290</v>
      </c>
      <c r="D194" s="63" t="s">
        <v>541</v>
      </c>
      <c r="E194" s="64">
        <v>1975</v>
      </c>
      <c r="F194" s="64" t="str">
        <f>IF(E194="","",VLOOKUP(E194,'Kateg.'!$J$7:$K$17,2,1))</f>
        <v>M9</v>
      </c>
      <c r="G194" s="66" t="s">
        <v>542</v>
      </c>
    </row>
    <row r="195" spans="2:7" ht="12.75">
      <c r="B195" s="67" t="s">
        <v>543</v>
      </c>
      <c r="C195" s="69">
        <v>295</v>
      </c>
      <c r="D195" s="63" t="s">
        <v>544</v>
      </c>
      <c r="E195" s="64">
        <v>1992</v>
      </c>
      <c r="F195" s="64" t="str">
        <f>IF(E195="","",VLOOKUP(E195,'Kateg.'!$J$7:$K$17,2,1))</f>
        <v>M8</v>
      </c>
      <c r="G195" s="66" t="s">
        <v>545</v>
      </c>
    </row>
    <row r="196" spans="2:7" ht="12.75">
      <c r="B196" s="67" t="s">
        <v>546</v>
      </c>
      <c r="C196" s="69">
        <v>296</v>
      </c>
      <c r="D196" s="63" t="s">
        <v>547</v>
      </c>
      <c r="E196" s="64">
        <v>1986</v>
      </c>
      <c r="F196" s="64" t="str">
        <f>IF(E196="","",VLOOKUP(E196,'Kateg.'!$J$7:$K$17,2,1))</f>
        <v>M8</v>
      </c>
      <c r="G196" s="66" t="s">
        <v>548</v>
      </c>
    </row>
    <row r="197" spans="2:7" ht="12.75">
      <c r="B197" s="67" t="s">
        <v>549</v>
      </c>
      <c r="C197" s="69">
        <v>297</v>
      </c>
      <c r="D197" s="63" t="s">
        <v>550</v>
      </c>
      <c r="E197" s="64">
        <v>1940</v>
      </c>
      <c r="F197" s="64" t="str">
        <f>IF(E197="","",VLOOKUP(E197,'Kateg.'!$J$7:$K$17,2,1))</f>
        <v>M11</v>
      </c>
      <c r="G197" s="66" t="s">
        <v>551</v>
      </c>
    </row>
    <row r="198" spans="2:7" ht="12.75">
      <c r="B198" s="67" t="s">
        <v>552</v>
      </c>
      <c r="C198" s="69">
        <v>300</v>
      </c>
      <c r="D198" s="63" t="s">
        <v>553</v>
      </c>
      <c r="E198" s="64">
        <v>1973</v>
      </c>
      <c r="F198" s="64" t="str">
        <f>IF(E198="","",VLOOKUP(E198,'Kateg.'!$J$7:$K$17,2,1))</f>
        <v>M9</v>
      </c>
      <c r="G198" s="66" t="s">
        <v>554</v>
      </c>
    </row>
    <row r="199" spans="2:7" ht="12.75">
      <c r="B199" s="67" t="s">
        <v>555</v>
      </c>
      <c r="C199" s="69">
        <v>301</v>
      </c>
      <c r="D199" s="63" t="s">
        <v>556</v>
      </c>
      <c r="E199" s="64">
        <v>1989</v>
      </c>
      <c r="F199" s="64" t="str">
        <f>IF(E199="","",VLOOKUP(E199,'Kateg.'!$J$7:$K$17,2,1))</f>
        <v>M8</v>
      </c>
      <c r="G199" s="66" t="s">
        <v>557</v>
      </c>
    </row>
    <row r="200" spans="2:7" ht="12.75">
      <c r="B200" s="67" t="s">
        <v>558</v>
      </c>
      <c r="C200" s="69">
        <v>302</v>
      </c>
      <c r="D200" s="63" t="s">
        <v>559</v>
      </c>
      <c r="E200" s="64">
        <v>1973</v>
      </c>
      <c r="F200" s="64" t="str">
        <f>IF(E200="","",VLOOKUP(E200,'Kateg.'!$J$7:$K$17,2,1))</f>
        <v>M9</v>
      </c>
      <c r="G200" s="70" t="s">
        <v>560</v>
      </c>
    </row>
    <row r="201" spans="2:7" ht="12.75">
      <c r="B201" s="67" t="s">
        <v>561</v>
      </c>
      <c r="C201" s="69">
        <v>303</v>
      </c>
      <c r="D201" s="63" t="s">
        <v>562</v>
      </c>
      <c r="E201" s="64">
        <v>1981</v>
      </c>
      <c r="F201" s="64" t="str">
        <f>IF(E201="","",VLOOKUP(E201,'Kateg.'!$J$7:$K$17,2,1))</f>
        <v>M8</v>
      </c>
      <c r="G201" s="66" t="s">
        <v>503</v>
      </c>
    </row>
    <row r="202" spans="2:7" ht="12.75">
      <c r="B202" s="67" t="s">
        <v>563</v>
      </c>
      <c r="C202" s="69">
        <v>304</v>
      </c>
      <c r="D202" s="63" t="s">
        <v>564</v>
      </c>
      <c r="E202" s="64">
        <v>1996</v>
      </c>
      <c r="F202" s="64" t="str">
        <f>IF(E202="","",VLOOKUP(E202,'Kateg.'!$J$7:$K$17,2,1))</f>
        <v>M7</v>
      </c>
      <c r="G202" s="66" t="s">
        <v>265</v>
      </c>
    </row>
    <row r="203" spans="2:7" ht="12.75">
      <c r="B203" s="67" t="s">
        <v>565</v>
      </c>
      <c r="C203" s="69">
        <v>305</v>
      </c>
      <c r="D203" s="63" t="s">
        <v>566</v>
      </c>
      <c r="E203" s="64">
        <v>1974</v>
      </c>
      <c r="F203" s="64" t="str">
        <f>IF(E203="","",VLOOKUP(E203,'Kateg.'!$J$7:$K$17,2,1))</f>
        <v>M9</v>
      </c>
      <c r="G203" s="70" t="s">
        <v>567</v>
      </c>
    </row>
    <row r="204" spans="2:7" ht="12.75">
      <c r="B204" s="67" t="s">
        <v>568</v>
      </c>
      <c r="C204" s="69">
        <v>306</v>
      </c>
      <c r="D204" s="63" t="s">
        <v>569</v>
      </c>
      <c r="E204" s="64">
        <v>1984</v>
      </c>
      <c r="F204" s="64" t="str">
        <f>IF(E204="","",VLOOKUP(E204,'Kateg.'!$J$7:$K$17,2,1))</f>
        <v>M8</v>
      </c>
      <c r="G204" s="66" t="s">
        <v>89</v>
      </c>
    </row>
    <row r="205" spans="2:7" ht="12.75">
      <c r="B205" s="67" t="s">
        <v>570</v>
      </c>
      <c r="C205" s="69">
        <v>307</v>
      </c>
      <c r="D205" s="63" t="s">
        <v>571</v>
      </c>
      <c r="E205" s="64">
        <v>1958</v>
      </c>
      <c r="F205" s="64" t="str">
        <f>IF(E205="","",VLOOKUP(E205,'Kateg.'!$J$7:$K$17,2,1))</f>
        <v>M10</v>
      </c>
      <c r="G205" s="66" t="s">
        <v>318</v>
      </c>
    </row>
    <row r="206" spans="2:7" ht="12.75">
      <c r="B206" s="67" t="s">
        <v>572</v>
      </c>
      <c r="C206" s="69">
        <v>308</v>
      </c>
      <c r="D206" s="63" t="s">
        <v>573</v>
      </c>
      <c r="E206" s="64">
        <v>2000</v>
      </c>
      <c r="F206" s="64" t="str">
        <f>IF(E206="","",VLOOKUP(E206,'Kateg.'!$J$7:$K$17,2,1))</f>
        <v>M5</v>
      </c>
      <c r="G206" s="66" t="s">
        <v>515</v>
      </c>
    </row>
    <row r="207" spans="2:7" ht="12.75">
      <c r="B207" s="67" t="s">
        <v>574</v>
      </c>
      <c r="C207" s="69">
        <v>310</v>
      </c>
      <c r="D207" s="63" t="s">
        <v>575</v>
      </c>
      <c r="E207" s="64">
        <v>1954</v>
      </c>
      <c r="F207" s="64" t="str">
        <f>IF(E207="","",VLOOKUP(E207,'Kateg.'!$J$7:$K$17,2,1))</f>
        <v>M11</v>
      </c>
      <c r="G207" s="66" t="s">
        <v>576</v>
      </c>
    </row>
    <row r="208" spans="2:7" ht="12.75">
      <c r="B208" s="67" t="s">
        <v>577</v>
      </c>
      <c r="C208" s="62">
        <v>311</v>
      </c>
      <c r="D208" s="68" t="s">
        <v>578</v>
      </c>
      <c r="E208" s="65">
        <v>1964</v>
      </c>
      <c r="F208" s="64" t="str">
        <f>IF(E208="","",VLOOKUP(E208,'Kateg.'!$J$7:$K$17,2,1))</f>
        <v>M10</v>
      </c>
      <c r="G208" s="70" t="s">
        <v>579</v>
      </c>
    </row>
    <row r="209" spans="2:7" ht="12.75">
      <c r="B209" s="67" t="s">
        <v>580</v>
      </c>
      <c r="C209" s="69">
        <v>312</v>
      </c>
      <c r="D209" s="63" t="s">
        <v>581</v>
      </c>
      <c r="E209" s="64">
        <v>2012</v>
      </c>
      <c r="F209" s="64" t="str">
        <f>IF(E209="","",VLOOKUP(E209,'Kateg.'!$J$7:$K$17,2,1))</f>
        <v>M1</v>
      </c>
      <c r="G209" s="66" t="s">
        <v>503</v>
      </c>
    </row>
    <row r="210" spans="2:7" ht="12.75">
      <c r="B210" s="67" t="s">
        <v>582</v>
      </c>
      <c r="C210" s="69">
        <v>313</v>
      </c>
      <c r="D210" s="63" t="s">
        <v>583</v>
      </c>
      <c r="E210" s="64">
        <v>1991</v>
      </c>
      <c r="F210" s="64" t="str">
        <f>IF(E210="","",VLOOKUP(E210,'Kateg.'!$J$7:$K$17,2,1))</f>
        <v>M8</v>
      </c>
      <c r="G210" s="70" t="s">
        <v>584</v>
      </c>
    </row>
    <row r="211" spans="2:7" ht="12.75">
      <c r="B211" s="67" t="s">
        <v>585</v>
      </c>
      <c r="C211" s="69">
        <v>315</v>
      </c>
      <c r="D211" s="63" t="s">
        <v>586</v>
      </c>
      <c r="E211" s="64">
        <v>1980</v>
      </c>
      <c r="F211" s="65" t="str">
        <f>IF(E211="","",VLOOKUP(E211,'Kateg.'!$J$7:$K$17,2,1))</f>
        <v>M8</v>
      </c>
      <c r="G211" s="66" t="s">
        <v>587</v>
      </c>
    </row>
    <row r="212" spans="2:7" ht="12.75">
      <c r="B212" s="67" t="s">
        <v>588</v>
      </c>
      <c r="C212" s="69">
        <v>317</v>
      </c>
      <c r="D212" s="63" t="s">
        <v>589</v>
      </c>
      <c r="E212" s="64">
        <v>2009</v>
      </c>
      <c r="F212" s="64" t="str">
        <f>IF(E212="","",VLOOKUP(E212,'Kateg.'!$J$7:$K$17,2,1))</f>
        <v>M1</v>
      </c>
      <c r="G212" s="66" t="s">
        <v>315</v>
      </c>
    </row>
    <row r="213" spans="2:7" ht="12.75">
      <c r="B213" s="67" t="s">
        <v>590</v>
      </c>
      <c r="C213" s="69">
        <v>318</v>
      </c>
      <c r="D213" s="63" t="s">
        <v>591</v>
      </c>
      <c r="E213" s="64">
        <v>2002</v>
      </c>
      <c r="F213" s="64" t="str">
        <f>IF(E213="","",VLOOKUP(E213,'Kateg.'!$J$7:$K$17,2,1))</f>
        <v>M4</v>
      </c>
      <c r="G213" s="66" t="s">
        <v>592</v>
      </c>
    </row>
    <row r="214" spans="2:7" ht="12.75">
      <c r="B214" s="67" t="s">
        <v>593</v>
      </c>
      <c r="C214" s="69">
        <v>320</v>
      </c>
      <c r="D214" s="63" t="s">
        <v>594</v>
      </c>
      <c r="E214" s="64">
        <v>2001</v>
      </c>
      <c r="F214" s="64" t="str">
        <f>IF(E214="","",VLOOKUP(E214,'Kateg.'!$J$7:$K$17,2,1))</f>
        <v>M5</v>
      </c>
      <c r="G214" s="66" t="s">
        <v>592</v>
      </c>
    </row>
    <row r="215" spans="2:7" ht="12.75">
      <c r="B215" s="67" t="s">
        <v>595</v>
      </c>
      <c r="C215" s="69">
        <v>328</v>
      </c>
      <c r="D215" s="63" t="s">
        <v>596</v>
      </c>
      <c r="E215" s="64">
        <v>2002</v>
      </c>
      <c r="F215" s="64" t="str">
        <f>IF(E215="","",VLOOKUP(E215,'Kateg.'!$J$7:$K$17,2,1))</f>
        <v>M4</v>
      </c>
      <c r="G215" s="66" t="s">
        <v>592</v>
      </c>
    </row>
    <row r="216" spans="2:7" ht="12.75">
      <c r="B216" s="67" t="s">
        <v>597</v>
      </c>
      <c r="C216" s="69">
        <v>331</v>
      </c>
      <c r="D216" s="63" t="s">
        <v>598</v>
      </c>
      <c r="E216" s="64">
        <v>2000</v>
      </c>
      <c r="F216" s="64" t="str">
        <f>IF(E216="","",VLOOKUP(E216,'Kateg.'!$J$7:$K$17,2,1))</f>
        <v>M5</v>
      </c>
      <c r="G216" s="66" t="s">
        <v>592</v>
      </c>
    </row>
    <row r="217" spans="2:7" ht="12.75">
      <c r="B217" s="67" t="s">
        <v>599</v>
      </c>
      <c r="C217" s="69">
        <v>343</v>
      </c>
      <c r="D217" s="63" t="s">
        <v>600</v>
      </c>
      <c r="E217" s="64">
        <v>1982</v>
      </c>
      <c r="F217" s="64" t="str">
        <f>IF(E217="","",VLOOKUP(E217,'Kateg.'!$J$7:$K$17,2,1))</f>
        <v>M8</v>
      </c>
      <c r="G217" s="66" t="s">
        <v>601</v>
      </c>
    </row>
    <row r="218" spans="2:7" ht="12.75">
      <c r="B218" s="67" t="s">
        <v>602</v>
      </c>
      <c r="C218" s="69">
        <v>346</v>
      </c>
      <c r="D218" s="63" t="s">
        <v>603</v>
      </c>
      <c r="E218" s="64">
        <v>1964</v>
      </c>
      <c r="F218" s="64" t="str">
        <f>IF(E218="","",VLOOKUP(E218,'Kateg.'!$J$7:$K$17,2,1))</f>
        <v>M10</v>
      </c>
      <c r="G218" s="66" t="s">
        <v>315</v>
      </c>
    </row>
    <row r="219" spans="2:7" ht="12.75">
      <c r="B219" s="67" t="s">
        <v>604</v>
      </c>
      <c r="C219" s="69">
        <v>350</v>
      </c>
      <c r="D219" s="63" t="s">
        <v>605</v>
      </c>
      <c r="E219" s="64">
        <v>2000</v>
      </c>
      <c r="F219" s="64" t="str">
        <f>IF(E219="","",VLOOKUP(E219,'Kateg.'!$J$7:$K$17,2,1))</f>
        <v>M5</v>
      </c>
      <c r="G219" s="66" t="s">
        <v>515</v>
      </c>
    </row>
    <row r="220" spans="2:7" ht="12.75">
      <c r="B220" s="67" t="s">
        <v>606</v>
      </c>
      <c r="C220" s="69">
        <v>400</v>
      </c>
      <c r="D220" s="63" t="s">
        <v>607</v>
      </c>
      <c r="E220" s="64">
        <v>1977</v>
      </c>
      <c r="F220" s="64" t="str">
        <f>IF(E220="","",VLOOKUP(E220,'Kateg.'!$J$7:$K$17,2,1))</f>
        <v>M8</v>
      </c>
      <c r="G220" s="66" t="s">
        <v>608</v>
      </c>
    </row>
    <row r="221" spans="2:7" ht="12.75">
      <c r="B221" s="67" t="s">
        <v>609</v>
      </c>
      <c r="C221" s="69">
        <v>401</v>
      </c>
      <c r="D221" s="63" t="s">
        <v>610</v>
      </c>
      <c r="E221" s="64">
        <v>1964</v>
      </c>
      <c r="F221" s="64" t="str">
        <f>IF(E221="","",VLOOKUP(E221,'Kateg.'!$J$7:$K$17,2,1))</f>
        <v>M10</v>
      </c>
      <c r="G221" s="66" t="s">
        <v>611</v>
      </c>
    </row>
    <row r="222" spans="2:7" ht="12.75">
      <c r="B222" s="67" t="s">
        <v>612</v>
      </c>
      <c r="C222" s="69">
        <v>402</v>
      </c>
      <c r="D222" s="63" t="s">
        <v>613</v>
      </c>
      <c r="E222" s="64">
        <v>1980</v>
      </c>
      <c r="F222" s="64" t="str">
        <f>IF(E222="","",VLOOKUP(E222,'Kateg.'!$J$7:$K$17,2,1))</f>
        <v>M8</v>
      </c>
      <c r="G222" s="66" t="s">
        <v>614</v>
      </c>
    </row>
    <row r="223" spans="2:7" ht="12.75">
      <c r="B223" s="67" t="s">
        <v>615</v>
      </c>
      <c r="C223" s="69">
        <v>403</v>
      </c>
      <c r="D223" s="63" t="s">
        <v>613</v>
      </c>
      <c r="E223" s="64">
        <v>1953</v>
      </c>
      <c r="F223" s="64" t="str">
        <f>IF(E223="","",VLOOKUP(E223,'Kateg.'!$J$7:$K$17,2,1))</f>
        <v>M11</v>
      </c>
      <c r="G223" s="66" t="s">
        <v>616</v>
      </c>
    </row>
    <row r="224" spans="2:7" ht="12.75">
      <c r="B224" s="67" t="s">
        <v>617</v>
      </c>
      <c r="C224" s="69">
        <v>404</v>
      </c>
      <c r="D224" s="63" t="s">
        <v>618</v>
      </c>
      <c r="E224" s="64">
        <v>1972</v>
      </c>
      <c r="F224" s="64" t="str">
        <f>IF(E224="","",VLOOKUP(E224,'Kateg.'!$J$7:$K$17,2,1))</f>
        <v>M9</v>
      </c>
      <c r="G224" s="66" t="s">
        <v>619</v>
      </c>
    </row>
    <row r="225" spans="2:7" ht="12.75">
      <c r="B225" s="67" t="s">
        <v>620</v>
      </c>
      <c r="C225" s="69">
        <v>405</v>
      </c>
      <c r="D225" s="63" t="s">
        <v>621</v>
      </c>
      <c r="E225" s="64">
        <v>1972</v>
      </c>
      <c r="F225" s="64" t="str">
        <f>IF(E225="","",VLOOKUP(E225,'Kateg.'!$J$7:$K$17,2,1))</f>
        <v>M9</v>
      </c>
      <c r="G225" s="66" t="s">
        <v>622</v>
      </c>
    </row>
    <row r="226" spans="2:7" ht="12.75">
      <c r="B226" s="67" t="s">
        <v>623</v>
      </c>
      <c r="C226" s="69">
        <v>406</v>
      </c>
      <c r="D226" s="63" t="s">
        <v>624</v>
      </c>
      <c r="E226" s="64">
        <v>1976</v>
      </c>
      <c r="F226" s="64" t="str">
        <f>IF(E226="","",VLOOKUP(E226,'Kateg.'!$J$7:$K$17,2,1))</f>
        <v>M8</v>
      </c>
      <c r="G226" s="66" t="s">
        <v>625</v>
      </c>
    </row>
    <row r="227" spans="2:7" ht="12.75">
      <c r="B227" s="67" t="s">
        <v>626</v>
      </c>
      <c r="C227" s="69">
        <v>407</v>
      </c>
      <c r="D227" s="63" t="s">
        <v>627</v>
      </c>
      <c r="E227" s="64">
        <v>1990</v>
      </c>
      <c r="F227" s="64" t="str">
        <f>IF(E227="","",VLOOKUP(E227,'Kateg.'!$J$7:$K$17,2,1))</f>
        <v>M8</v>
      </c>
      <c r="G227" s="66" t="s">
        <v>410</v>
      </c>
    </row>
    <row r="228" spans="2:7" ht="12.75">
      <c r="B228" s="67" t="s">
        <v>628</v>
      </c>
      <c r="C228" s="69">
        <v>408</v>
      </c>
      <c r="D228" s="63" t="s">
        <v>629</v>
      </c>
      <c r="E228" s="64">
        <v>1978</v>
      </c>
      <c r="F228" s="64" t="str">
        <f>IF(E228="","",VLOOKUP(E228,'Kateg.'!$J$7:$K$17,2,1))</f>
        <v>M8</v>
      </c>
      <c r="G228" s="66" t="s">
        <v>630</v>
      </c>
    </row>
    <row r="229" spans="2:7" ht="12.75">
      <c r="B229" s="67" t="s">
        <v>631</v>
      </c>
      <c r="C229" s="69">
        <v>409</v>
      </c>
      <c r="D229" s="63" t="s">
        <v>632</v>
      </c>
      <c r="E229" s="64">
        <v>1996</v>
      </c>
      <c r="F229" s="64" t="str">
        <f>IF(E229="","",VLOOKUP(E229,'Kateg.'!$J$7:$K$17,2,1))</f>
        <v>M7</v>
      </c>
      <c r="G229" s="66" t="s">
        <v>508</v>
      </c>
    </row>
    <row r="230" spans="2:7" ht="12.75">
      <c r="B230" s="67" t="s">
        <v>633</v>
      </c>
      <c r="C230" s="69">
        <v>414</v>
      </c>
      <c r="D230" s="63" t="s">
        <v>634</v>
      </c>
      <c r="E230" s="64">
        <v>1973</v>
      </c>
      <c r="F230" s="64" t="str">
        <f>IF(E230="","",VLOOKUP(E230,'Kateg.'!$J$7:$K$17,2,1))</f>
        <v>M9</v>
      </c>
      <c r="G230" s="66" t="s">
        <v>508</v>
      </c>
    </row>
    <row r="231" spans="2:7" ht="12.75">
      <c r="B231" s="67" t="s">
        <v>635</v>
      </c>
      <c r="C231" s="69">
        <v>415</v>
      </c>
      <c r="D231" s="63" t="s">
        <v>636</v>
      </c>
      <c r="E231" s="64">
        <v>1969</v>
      </c>
      <c r="F231" s="64" t="str">
        <f>IF(E231="","",VLOOKUP(E231,'Kateg.'!$J$7:$K$17,2,1))</f>
        <v>M9</v>
      </c>
      <c r="G231" s="66" t="s">
        <v>637</v>
      </c>
    </row>
    <row r="232" spans="2:7" ht="12.75">
      <c r="B232" s="67" t="s">
        <v>638</v>
      </c>
      <c r="C232" s="69">
        <v>416</v>
      </c>
      <c r="D232" s="63" t="s">
        <v>639</v>
      </c>
      <c r="E232" s="64">
        <v>1977</v>
      </c>
      <c r="F232" s="64" t="str">
        <f>IF(E232="","",VLOOKUP(E232,'Kateg.'!$J$7:$K$17,2,1))</f>
        <v>M8</v>
      </c>
      <c r="G232" s="66" t="s">
        <v>640</v>
      </c>
    </row>
    <row r="233" spans="2:7" ht="12.75">
      <c r="B233" s="67" t="s">
        <v>641</v>
      </c>
      <c r="C233" s="69">
        <v>418</v>
      </c>
      <c r="D233" s="63" t="s">
        <v>642</v>
      </c>
      <c r="E233" s="64">
        <v>1972</v>
      </c>
      <c r="F233" s="64" t="str">
        <f>IF(E233="","",VLOOKUP(E233,'Kateg.'!$J$7:$K$17,2,1))</f>
        <v>M9</v>
      </c>
      <c r="G233" s="66" t="s">
        <v>643</v>
      </c>
    </row>
    <row r="234" spans="2:7" ht="12.75">
      <c r="B234" s="67" t="s">
        <v>644</v>
      </c>
      <c r="C234" s="69">
        <v>419</v>
      </c>
      <c r="D234" s="63" t="s">
        <v>645</v>
      </c>
      <c r="E234" s="64">
        <v>1973</v>
      </c>
      <c r="F234" s="64" t="str">
        <f>IF(E234="","",VLOOKUP(E234,'Kateg.'!$J$7:$K$17,2,1))</f>
        <v>M9</v>
      </c>
      <c r="G234" s="66" t="s">
        <v>646</v>
      </c>
    </row>
    <row r="235" spans="2:7" ht="12.75">
      <c r="B235" s="67" t="s">
        <v>647</v>
      </c>
      <c r="C235" s="62">
        <v>500</v>
      </c>
      <c r="D235" s="63" t="s">
        <v>648</v>
      </c>
      <c r="E235" s="64">
        <v>1986</v>
      </c>
      <c r="F235" s="64" t="str">
        <f>IF(E235="","",VLOOKUP(E235,'Kateg.'!$J$7:$K$17,2,1))</f>
        <v>M8</v>
      </c>
      <c r="G235" s="70" t="s">
        <v>265</v>
      </c>
    </row>
    <row r="236" spans="2:7" ht="12.75">
      <c r="B236" s="67" t="s">
        <v>649</v>
      </c>
      <c r="C236" s="69">
        <v>503</v>
      </c>
      <c r="D236" s="63" t="s">
        <v>553</v>
      </c>
      <c r="E236" s="64">
        <v>1973</v>
      </c>
      <c r="F236" s="64" t="str">
        <f>IF(E236="","",VLOOKUP(E236,'Kateg.'!$J$7:$K$17,2,1))</f>
        <v>M9</v>
      </c>
      <c r="G236" s="66" t="s">
        <v>554</v>
      </c>
    </row>
    <row r="237" spans="2:7" ht="12.75">
      <c r="B237" s="67" t="s">
        <v>650</v>
      </c>
      <c r="C237" s="62">
        <v>508</v>
      </c>
      <c r="D237" s="68" t="s">
        <v>651</v>
      </c>
      <c r="E237" s="65">
        <v>1971</v>
      </c>
      <c r="F237" s="64" t="str">
        <f>IF(E237="","",VLOOKUP(E237,'Kateg.'!$J$7:$K$17,2,1))</f>
        <v>M9</v>
      </c>
      <c r="G237" s="66" t="s">
        <v>652</v>
      </c>
    </row>
    <row r="238" spans="2:7" ht="12.75">
      <c r="B238" s="67" t="s">
        <v>653</v>
      </c>
      <c r="C238" s="69">
        <v>512</v>
      </c>
      <c r="D238" s="63" t="s">
        <v>618</v>
      </c>
      <c r="E238" s="64">
        <v>1972</v>
      </c>
      <c r="F238" s="64" t="str">
        <f>IF(E238="","",VLOOKUP(E238,'Kateg.'!$J$7:$K$17,2,1))</f>
        <v>M9</v>
      </c>
      <c r="G238" s="66" t="s">
        <v>654</v>
      </c>
    </row>
    <row r="239" spans="2:7" ht="12.75">
      <c r="B239" s="67" t="s">
        <v>655</v>
      </c>
      <c r="C239" s="69">
        <v>515</v>
      </c>
      <c r="D239" s="63" t="s">
        <v>656</v>
      </c>
      <c r="E239" s="64">
        <v>1937</v>
      </c>
      <c r="F239" s="64" t="str">
        <f>IF(E239="","",VLOOKUP(E239,'Kateg.'!$J$7:$K$17,2,1))</f>
        <v>M11</v>
      </c>
      <c r="G239" s="66" t="s">
        <v>652</v>
      </c>
    </row>
    <row r="240" spans="2:7" ht="12.75">
      <c r="B240" s="67" t="s">
        <v>657</v>
      </c>
      <c r="C240" s="69">
        <v>517</v>
      </c>
      <c r="D240" s="68" t="s">
        <v>658</v>
      </c>
      <c r="E240" s="65">
        <v>1987</v>
      </c>
      <c r="F240" s="64" t="str">
        <f>IF(E240="","",VLOOKUP(E240,'Kateg.'!$J$7:$K$17,2,1))</f>
        <v>M8</v>
      </c>
      <c r="G240" s="70" t="s">
        <v>646</v>
      </c>
    </row>
    <row r="241" spans="2:7" ht="12.75">
      <c r="B241" s="67" t="s">
        <v>659</v>
      </c>
      <c r="C241" s="69">
        <v>520</v>
      </c>
      <c r="D241" s="63" t="s">
        <v>660</v>
      </c>
      <c r="E241" s="64">
        <v>1987</v>
      </c>
      <c r="F241" s="64" t="str">
        <f>IF(E241="","",VLOOKUP(E241,'Kateg.'!$J$7:$K$17,2,1))</f>
        <v>M8</v>
      </c>
      <c r="G241" s="66" t="s">
        <v>661</v>
      </c>
    </row>
    <row r="242" spans="2:7" ht="12.75">
      <c r="B242" s="67" t="s">
        <v>662</v>
      </c>
      <c r="C242" s="62">
        <v>525</v>
      </c>
      <c r="D242" s="68" t="s">
        <v>663</v>
      </c>
      <c r="E242" s="65">
        <v>1953</v>
      </c>
      <c r="F242" s="64" t="str">
        <f>IF(E242="","",VLOOKUP(E242,'Kateg.'!$J$7:$K$17,2,1))</f>
        <v>M11</v>
      </c>
      <c r="G242" s="66" t="s">
        <v>576</v>
      </c>
    </row>
    <row r="243" spans="2:7" ht="12.75">
      <c r="B243" s="67" t="s">
        <v>664</v>
      </c>
      <c r="C243" s="69">
        <v>553</v>
      </c>
      <c r="D243" s="63" t="s">
        <v>665</v>
      </c>
      <c r="E243" s="64">
        <v>1972</v>
      </c>
      <c r="F243" s="64" t="str">
        <f>IF(E243="","",VLOOKUP(E243,'Kateg.'!$J$7:$K$17,2,1))</f>
        <v>M9</v>
      </c>
      <c r="G243" s="66" t="s">
        <v>378</v>
      </c>
    </row>
    <row r="244" spans="2:7" ht="12.75">
      <c r="B244" s="67" t="s">
        <v>666</v>
      </c>
      <c r="C244" s="69">
        <v>582</v>
      </c>
      <c r="D244" s="63" t="s">
        <v>667</v>
      </c>
      <c r="E244" s="64">
        <v>2010</v>
      </c>
      <c r="F244" s="65" t="str">
        <f>IF(E244="","",VLOOKUP(E244,'Kateg.'!$J$7:$K$17,2,1))</f>
        <v>M1</v>
      </c>
      <c r="G244" s="66" t="s">
        <v>668</v>
      </c>
    </row>
    <row r="245" spans="2:7" ht="12.75">
      <c r="B245" s="67" t="s">
        <v>669</v>
      </c>
      <c r="C245" s="69">
        <v>592</v>
      </c>
      <c r="D245" s="63" t="s">
        <v>670</v>
      </c>
      <c r="E245" s="64">
        <v>2003</v>
      </c>
      <c r="F245" s="65" t="str">
        <f>IF(E245="","",VLOOKUP(E245,'Kateg.'!$J$7:$K$17,2,1))</f>
        <v>M4</v>
      </c>
      <c r="G245" s="66" t="s">
        <v>153</v>
      </c>
    </row>
    <row r="246" spans="2:7" ht="12.75">
      <c r="B246" s="67" t="s">
        <v>671</v>
      </c>
      <c r="C246" s="69"/>
      <c r="D246" s="63"/>
      <c r="E246" s="64"/>
      <c r="F246" s="64">
        <f>IF(E246="","",VLOOKUP(E246,'Kateg.'!$J$7:$K$17,2,1))</f>
      </c>
      <c r="G246" s="66"/>
    </row>
    <row r="247" spans="2:7" ht="12.75">
      <c r="B247" s="67" t="s">
        <v>672</v>
      </c>
      <c r="C247" s="69"/>
      <c r="D247" s="63"/>
      <c r="E247" s="64"/>
      <c r="F247" s="64">
        <f>IF(E247="","",VLOOKUP(E247,'Kateg.'!$J$7:$K$17,2,1))</f>
      </c>
      <c r="G247" s="66"/>
    </row>
    <row r="248" spans="2:7" ht="12.75">
      <c r="B248" s="67" t="s">
        <v>673</v>
      </c>
      <c r="C248" s="69"/>
      <c r="D248" s="63"/>
      <c r="E248" s="64"/>
      <c r="F248" s="64">
        <f>IF(E248="","",VLOOKUP(E248,'Kateg.'!$J$7:$K$17,2,1))</f>
      </c>
      <c r="G248" s="66"/>
    </row>
    <row r="249" spans="2:7" ht="12.75">
      <c r="B249" s="67" t="s">
        <v>674</v>
      </c>
      <c r="C249" s="69"/>
      <c r="D249" s="63"/>
      <c r="E249" s="64"/>
      <c r="F249" s="64">
        <f>IF(E249="","",VLOOKUP(E249,'Kateg.'!$J$7:$K$17,2,1))</f>
      </c>
      <c r="G249" s="66"/>
    </row>
    <row r="250" spans="2:7" ht="12.75">
      <c r="B250" s="67" t="s">
        <v>675</v>
      </c>
      <c r="C250" s="69"/>
      <c r="D250" s="63"/>
      <c r="E250" s="64"/>
      <c r="F250" s="64">
        <f>IF(E250="","",VLOOKUP(E250,'Kateg.'!$J$7:$K$17,2,1))</f>
      </c>
      <c r="G250" s="66"/>
    </row>
    <row r="251" spans="2:7" ht="12.75">
      <c r="B251" s="67" t="s">
        <v>676</v>
      </c>
      <c r="C251" s="69"/>
      <c r="D251" s="63"/>
      <c r="E251" s="64"/>
      <c r="F251" s="64">
        <f>IF(E251="","",VLOOKUP(E251,'Kateg.'!$J$7:$K$17,2,1))</f>
      </c>
      <c r="G251" s="66"/>
    </row>
    <row r="252" spans="2:7" ht="12.75">
      <c r="B252" s="67" t="s">
        <v>677</v>
      </c>
      <c r="C252" s="69"/>
      <c r="D252" s="63"/>
      <c r="E252" s="64"/>
      <c r="F252" s="64">
        <f>IF(E252="","",VLOOKUP(E252,'Kateg.'!$J$7:$K$17,2,1))</f>
      </c>
      <c r="G252" s="66"/>
    </row>
    <row r="253" spans="2:7" ht="12.75">
      <c r="B253" s="79" t="s">
        <v>678</v>
      </c>
      <c r="C253" s="80"/>
      <c r="D253" s="81"/>
      <c r="E253" s="82"/>
      <c r="F253" s="82">
        <f>IF(E253="","",VLOOKUP(E253,'Kateg.'!$J$7:$K$17,2,1))</f>
      </c>
      <c r="G253" s="66"/>
    </row>
    <row r="254" spans="2:7" ht="12.75">
      <c r="B254" s="83"/>
      <c r="C254" s="83"/>
      <c r="D254" s="84"/>
      <c r="E254" s="83"/>
      <c r="F254" s="83"/>
      <c r="G254" s="84"/>
    </row>
  </sheetData>
  <sheetProtection selectLockedCells="1" selectUnlockedCells="1"/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J204"/>
  <sheetViews>
    <sheetView workbookViewId="0" topLeftCell="A1">
      <selection activeCell="A1" sqref="A1"/>
    </sheetView>
  </sheetViews>
  <sheetFormatPr defaultColWidth="9.140625" defaultRowHeight="12.75"/>
  <cols>
    <col min="1" max="1" width="1.57421875" style="1" customWidth="1"/>
    <col min="2" max="2" width="6.00390625" style="1" customWidth="1"/>
    <col min="3" max="3" width="7.00390625" style="1" customWidth="1"/>
    <col min="4" max="4" width="17.421875" style="1" customWidth="1"/>
    <col min="5" max="5" width="5.57421875" style="1" customWidth="1"/>
    <col min="6" max="6" width="4.28125" style="1" customWidth="1"/>
    <col min="7" max="7" width="19.140625" style="1" customWidth="1"/>
    <col min="8" max="26" width="3.140625" style="1" customWidth="1"/>
    <col min="27" max="16384" width="8.7109375" style="1" customWidth="1"/>
  </cols>
  <sheetData>
    <row r="1" ht="6.75" customHeight="1"/>
    <row r="2" spans="2:7" ht="18" customHeight="1">
      <c r="B2" s="50" t="s">
        <v>679</v>
      </c>
      <c r="C2" s="50"/>
      <c r="D2" s="52"/>
      <c r="E2" s="52"/>
      <c r="F2" s="52"/>
      <c r="G2" s="52"/>
    </row>
    <row r="3" spans="2:7" ht="21" customHeight="1">
      <c r="B3" s="53" t="s">
        <v>66</v>
      </c>
      <c r="C3" s="85" t="s">
        <v>67</v>
      </c>
      <c r="D3" s="85" t="s">
        <v>68</v>
      </c>
      <c r="E3" s="86" t="s">
        <v>69</v>
      </c>
      <c r="F3" s="86" t="s">
        <v>70</v>
      </c>
      <c r="G3" s="53" t="s">
        <v>71</v>
      </c>
    </row>
    <row r="4" spans="2:7" ht="12.75" customHeight="1">
      <c r="B4" s="87" t="s">
        <v>72</v>
      </c>
      <c r="C4" s="56">
        <v>2</v>
      </c>
      <c r="D4" s="88" t="s">
        <v>680</v>
      </c>
      <c r="E4" s="59">
        <v>1985</v>
      </c>
      <c r="F4" s="72" t="str">
        <f>IF(E4="","",VLOOKUP(E4,'Kateg.'!$M$7:$N$16,2,1))</f>
        <v>Z8</v>
      </c>
      <c r="G4" s="60" t="s">
        <v>74</v>
      </c>
    </row>
    <row r="5" spans="2:7" ht="12.75" customHeight="1">
      <c r="B5" s="67" t="s">
        <v>75</v>
      </c>
      <c r="C5" s="62">
        <v>6</v>
      </c>
      <c r="D5" s="68" t="s">
        <v>681</v>
      </c>
      <c r="E5" s="65">
        <v>1989</v>
      </c>
      <c r="F5" s="65" t="str">
        <f>IF(E5="","",VLOOKUP(E5,'Kateg.'!$M$7:$N$16,2,1))</f>
        <v>Z8</v>
      </c>
      <c r="G5" s="70" t="s">
        <v>682</v>
      </c>
    </row>
    <row r="6" spans="2:7" ht="12.75" customHeight="1">
      <c r="B6" s="67" t="s">
        <v>77</v>
      </c>
      <c r="C6" s="62">
        <v>8</v>
      </c>
      <c r="D6" s="68" t="s">
        <v>683</v>
      </c>
      <c r="E6" s="65">
        <v>1971</v>
      </c>
      <c r="F6" s="65" t="str">
        <f>IF(E6="","",VLOOKUP(E6,'Kateg.'!$M$7:$N$16,2,1))</f>
        <v>Z9</v>
      </c>
      <c r="G6" s="70" t="s">
        <v>684</v>
      </c>
    </row>
    <row r="7" spans="2:10" ht="12.75" customHeight="1">
      <c r="B7" s="67" t="s">
        <v>79</v>
      </c>
      <c r="C7" s="62">
        <v>10</v>
      </c>
      <c r="D7" s="68" t="s">
        <v>685</v>
      </c>
      <c r="E7" s="65">
        <v>1962</v>
      </c>
      <c r="F7" s="65" t="str">
        <f>IF(E7="","",VLOOKUP(E7,'Kateg.'!$M$7:$N$16,2,1))</f>
        <v>Z9</v>
      </c>
      <c r="G7" s="66" t="s">
        <v>74</v>
      </c>
      <c r="J7" s="1" t="s">
        <v>80</v>
      </c>
    </row>
    <row r="8" spans="2:7" ht="12.75" customHeight="1">
      <c r="B8" s="67" t="s">
        <v>81</v>
      </c>
      <c r="C8" s="62">
        <v>13</v>
      </c>
      <c r="D8" s="63" t="s">
        <v>686</v>
      </c>
      <c r="E8" s="64">
        <v>1969</v>
      </c>
      <c r="F8" s="65" t="str">
        <f>IF(E8="","",VLOOKUP(E8,'Kateg.'!$M$7:$N$16,2,1))</f>
        <v>Z9</v>
      </c>
      <c r="G8" s="66" t="s">
        <v>74</v>
      </c>
    </row>
    <row r="9" spans="2:7" ht="12.75" customHeight="1">
      <c r="B9" s="67" t="s">
        <v>84</v>
      </c>
      <c r="C9" s="62">
        <v>14</v>
      </c>
      <c r="D9" s="63" t="s">
        <v>686</v>
      </c>
      <c r="E9" s="64">
        <v>1996</v>
      </c>
      <c r="F9" s="65" t="str">
        <f>IF(E9="","",VLOOKUP(E9,'Kateg.'!$M$7:$N$16,2,1))</f>
        <v>Z7</v>
      </c>
      <c r="G9" s="66" t="s">
        <v>74</v>
      </c>
    </row>
    <row r="10" spans="2:7" ht="12.75">
      <c r="B10" s="67" t="s">
        <v>87</v>
      </c>
      <c r="C10" s="62">
        <v>18</v>
      </c>
      <c r="D10" s="68" t="s">
        <v>687</v>
      </c>
      <c r="E10" s="65">
        <v>1956</v>
      </c>
      <c r="F10" s="65" t="str">
        <f>IF(E10="","",VLOOKUP(E10,'Kateg.'!$M$7:$N$16,2,1))</f>
        <v>Z9</v>
      </c>
      <c r="G10" s="70" t="s">
        <v>74</v>
      </c>
    </row>
    <row r="11" spans="2:7" ht="12.75">
      <c r="B11" s="67" t="s">
        <v>90</v>
      </c>
      <c r="C11" s="62">
        <v>21</v>
      </c>
      <c r="D11" s="68" t="s">
        <v>688</v>
      </c>
      <c r="E11" s="65">
        <v>1975</v>
      </c>
      <c r="F11" s="65" t="str">
        <f>IF(E11="","",VLOOKUP(E11,'Kateg.'!$M$7:$N$16,2,1))</f>
        <v>Z9</v>
      </c>
      <c r="G11" s="66" t="s">
        <v>74</v>
      </c>
    </row>
    <row r="12" spans="2:7" ht="12.75">
      <c r="B12" s="67" t="s">
        <v>93</v>
      </c>
      <c r="C12" s="62">
        <v>47</v>
      </c>
      <c r="D12" s="68" t="s">
        <v>689</v>
      </c>
      <c r="E12" s="65">
        <v>2007</v>
      </c>
      <c r="F12" s="65" t="str">
        <f>IF(E12="","",VLOOKUP(E12,'Kateg.'!$M$7:$N$16,2,1))</f>
        <v>Z2</v>
      </c>
      <c r="G12" s="70" t="s">
        <v>74</v>
      </c>
    </row>
    <row r="13" spans="2:7" ht="12.75">
      <c r="B13" s="67" t="s">
        <v>95</v>
      </c>
      <c r="C13" s="62">
        <v>48</v>
      </c>
      <c r="D13" s="63" t="s">
        <v>690</v>
      </c>
      <c r="E13" s="64">
        <v>2009</v>
      </c>
      <c r="F13" s="65" t="str">
        <f>IF(E13="","",VLOOKUP(E13,'Kateg.'!$M$7:$N$16,2,1))</f>
        <v>Z1</v>
      </c>
      <c r="G13" s="66" t="s">
        <v>74</v>
      </c>
    </row>
    <row r="14" spans="2:7" ht="12.75">
      <c r="B14" s="67" t="s">
        <v>98</v>
      </c>
      <c r="C14" s="69">
        <v>50</v>
      </c>
      <c r="D14" s="63" t="s">
        <v>691</v>
      </c>
      <c r="E14" s="64">
        <v>2001</v>
      </c>
      <c r="F14" s="65" t="str">
        <f>IF(E14="","",VLOOKUP(E14,'Kateg.'!$M$7:$N$16,2,1))</f>
        <v>Z5</v>
      </c>
      <c r="G14" s="66" t="s">
        <v>74</v>
      </c>
    </row>
    <row r="15" spans="2:7" ht="12.75">
      <c r="B15" s="67" t="s">
        <v>101</v>
      </c>
      <c r="C15" s="62">
        <v>51</v>
      </c>
      <c r="D15" s="68" t="s">
        <v>692</v>
      </c>
      <c r="E15" s="65">
        <v>2001</v>
      </c>
      <c r="F15" s="65" t="str">
        <f>IF(E15="","",VLOOKUP(E15,'Kateg.'!$M$7:$N$16,2,1))</f>
        <v>Z5</v>
      </c>
      <c r="G15" s="70" t="s">
        <v>74</v>
      </c>
    </row>
    <row r="16" spans="2:7" ht="12.75">
      <c r="B16" s="67" t="s">
        <v>103</v>
      </c>
      <c r="C16" s="62">
        <v>56</v>
      </c>
      <c r="D16" s="68" t="s">
        <v>693</v>
      </c>
      <c r="E16" s="65">
        <v>2008</v>
      </c>
      <c r="F16" s="65" t="str">
        <f>IF(E16="","",VLOOKUP(E16,'Kateg.'!$M$7:$N$16,2,1))</f>
        <v>Z2</v>
      </c>
      <c r="G16" s="70" t="s">
        <v>124</v>
      </c>
    </row>
    <row r="17" spans="2:7" ht="12.75">
      <c r="B17" s="67" t="s">
        <v>106</v>
      </c>
      <c r="C17" s="62">
        <v>62</v>
      </c>
      <c r="D17" s="63" t="s">
        <v>694</v>
      </c>
      <c r="E17" s="64">
        <v>2004</v>
      </c>
      <c r="F17" s="65" t="str">
        <f>IF(E17="","",VLOOKUP(E17,'Kateg.'!$M$7:$N$16,2,1))</f>
        <v>Z3</v>
      </c>
      <c r="G17" s="66" t="s">
        <v>74</v>
      </c>
    </row>
    <row r="18" spans="2:7" ht="12.75">
      <c r="B18" s="67" t="s">
        <v>108</v>
      </c>
      <c r="C18" s="62">
        <v>64</v>
      </c>
      <c r="D18" s="68" t="s">
        <v>695</v>
      </c>
      <c r="E18" s="65">
        <v>2004</v>
      </c>
      <c r="F18" s="65" t="str">
        <f>IF(E18="","",VLOOKUP(E18,'Kateg.'!$M$7:$N$16,2,1))</f>
        <v>Z3</v>
      </c>
      <c r="G18" s="66" t="s">
        <v>89</v>
      </c>
    </row>
    <row r="19" spans="2:7" ht="12.75">
      <c r="B19" s="67" t="s">
        <v>111</v>
      </c>
      <c r="C19" s="62">
        <v>65</v>
      </c>
      <c r="D19" s="68" t="s">
        <v>696</v>
      </c>
      <c r="E19" s="65">
        <v>2009</v>
      </c>
      <c r="F19" s="65" t="str">
        <f>IF(E19="","",VLOOKUP(E19,'Kateg.'!$M$7:$N$16,2,1))</f>
        <v>Z1</v>
      </c>
      <c r="G19" s="70" t="s">
        <v>74</v>
      </c>
    </row>
    <row r="20" spans="2:7" ht="12.75">
      <c r="B20" s="67" t="s">
        <v>114</v>
      </c>
      <c r="C20" s="62">
        <v>67</v>
      </c>
      <c r="D20" s="63" t="s">
        <v>697</v>
      </c>
      <c r="E20" s="64">
        <v>2002</v>
      </c>
      <c r="F20" s="65" t="str">
        <f>IF(E20="","",VLOOKUP(E20,'Kateg.'!$M$7:$N$16,2,1))</f>
        <v>Z4</v>
      </c>
      <c r="G20" s="66" t="s">
        <v>74</v>
      </c>
    </row>
    <row r="21" spans="2:7" ht="12.75">
      <c r="B21" s="67" t="s">
        <v>117</v>
      </c>
      <c r="C21" s="62">
        <v>69</v>
      </c>
      <c r="D21" s="63" t="s">
        <v>698</v>
      </c>
      <c r="E21" s="64">
        <v>2002</v>
      </c>
      <c r="F21" s="65" t="str">
        <f>IF(E21="","",VLOOKUP(E21,'Kateg.'!$M$7:$N$16,2,1))</f>
        <v>Z4</v>
      </c>
      <c r="G21" s="70" t="s">
        <v>74</v>
      </c>
    </row>
    <row r="22" spans="2:7" ht="12.75">
      <c r="B22" s="67" t="s">
        <v>119</v>
      </c>
      <c r="C22" s="62">
        <v>71</v>
      </c>
      <c r="D22" s="68" t="s">
        <v>699</v>
      </c>
      <c r="E22" s="65">
        <v>2004</v>
      </c>
      <c r="F22" s="65" t="str">
        <f>IF(E22="","",VLOOKUP(E22,'Kateg.'!$M$7:$N$16,2,1))</f>
        <v>Z3</v>
      </c>
      <c r="G22" s="66" t="s">
        <v>74</v>
      </c>
    </row>
    <row r="23" spans="2:7" ht="12.75">
      <c r="B23" s="67" t="s">
        <v>122</v>
      </c>
      <c r="C23" s="62">
        <v>72</v>
      </c>
      <c r="D23" s="68" t="s">
        <v>700</v>
      </c>
      <c r="E23" s="65">
        <v>2006</v>
      </c>
      <c r="F23" s="65" t="str">
        <f>IF(E23="","",VLOOKUP(E23,'Kateg.'!$M$7:$N$16,2,1))</f>
        <v>Z2</v>
      </c>
      <c r="G23" s="70" t="s">
        <v>74</v>
      </c>
    </row>
    <row r="24" spans="2:7" ht="12.75">
      <c r="B24" s="67" t="s">
        <v>125</v>
      </c>
      <c r="C24" s="62">
        <v>85</v>
      </c>
      <c r="D24" s="63" t="s">
        <v>701</v>
      </c>
      <c r="E24" s="64">
        <v>2009</v>
      </c>
      <c r="F24" s="65" t="str">
        <f>IF(E24="","",VLOOKUP(E24,'Kateg.'!$M$7:$N$16,2,1))</f>
        <v>Z1</v>
      </c>
      <c r="G24" s="70" t="s">
        <v>124</v>
      </c>
    </row>
    <row r="25" spans="2:7" ht="12.75">
      <c r="B25" s="67" t="s">
        <v>128</v>
      </c>
      <c r="C25" s="62">
        <v>90</v>
      </c>
      <c r="D25" s="63" t="s">
        <v>702</v>
      </c>
      <c r="E25" s="64">
        <v>2001</v>
      </c>
      <c r="F25" s="65" t="str">
        <f>IF(E25="","",VLOOKUP(E25,'Kateg.'!$M$7:$N$16,2,1))</f>
        <v>Z5</v>
      </c>
      <c r="G25" s="70" t="s">
        <v>703</v>
      </c>
    </row>
    <row r="26" spans="2:7" ht="12.75">
      <c r="B26" s="67" t="s">
        <v>131</v>
      </c>
      <c r="C26" s="62">
        <v>91</v>
      </c>
      <c r="D26" s="63" t="s">
        <v>704</v>
      </c>
      <c r="E26" s="64">
        <v>2005</v>
      </c>
      <c r="F26" s="65" t="str">
        <f>IF(E26="","",VLOOKUP(E26,'Kateg.'!$M$7:$N$16,2,1))</f>
        <v>Z3</v>
      </c>
      <c r="G26" s="66" t="s">
        <v>184</v>
      </c>
    </row>
    <row r="27" spans="2:7" ht="12.75">
      <c r="B27" s="67" t="s">
        <v>133</v>
      </c>
      <c r="C27" s="62">
        <v>94</v>
      </c>
      <c r="D27" s="63" t="s">
        <v>705</v>
      </c>
      <c r="E27" s="64">
        <v>2010</v>
      </c>
      <c r="F27" s="65" t="str">
        <f>IF(E27="","",VLOOKUP(E27,'Kateg.'!$M$7:$N$16,2,1))</f>
        <v>Z1</v>
      </c>
      <c r="G27" s="66" t="s">
        <v>74</v>
      </c>
    </row>
    <row r="28" spans="2:7" ht="12.75">
      <c r="B28" s="67" t="s">
        <v>135</v>
      </c>
      <c r="C28" s="62">
        <v>96</v>
      </c>
      <c r="D28" s="63" t="s">
        <v>706</v>
      </c>
      <c r="E28" s="64">
        <v>2008</v>
      </c>
      <c r="F28" s="65" t="str">
        <f>IF(E28="","",VLOOKUP(E28,'Kateg.'!$M$7:$N$16,2,1))</f>
        <v>Z2</v>
      </c>
      <c r="G28" s="66" t="s">
        <v>189</v>
      </c>
    </row>
    <row r="29" spans="2:7" ht="12.75">
      <c r="B29" s="67" t="s">
        <v>138</v>
      </c>
      <c r="C29" s="62">
        <v>107</v>
      </c>
      <c r="D29" s="63" t="s">
        <v>707</v>
      </c>
      <c r="E29" s="64">
        <v>2000</v>
      </c>
      <c r="F29" s="65" t="str">
        <f>IF(E29="","",VLOOKUP(E29,'Kateg.'!$M$7:$N$16,2,1))</f>
        <v>Z5</v>
      </c>
      <c r="G29" s="66" t="s">
        <v>124</v>
      </c>
    </row>
    <row r="30" spans="2:7" ht="12.75">
      <c r="B30" s="67" t="s">
        <v>141</v>
      </c>
      <c r="C30" s="62">
        <v>109</v>
      </c>
      <c r="D30" s="68" t="s">
        <v>708</v>
      </c>
      <c r="E30" s="65">
        <v>2009</v>
      </c>
      <c r="F30" s="65" t="str">
        <f>IF(E30="","",VLOOKUP(E30,'Kateg.'!$M$7:$N$16,2,1))</f>
        <v>Z1</v>
      </c>
      <c r="G30" s="66" t="s">
        <v>74</v>
      </c>
    </row>
    <row r="31" spans="2:7" ht="12.75">
      <c r="B31" s="67" t="s">
        <v>143</v>
      </c>
      <c r="C31" s="62">
        <v>115</v>
      </c>
      <c r="D31" s="68" t="s">
        <v>709</v>
      </c>
      <c r="E31" s="65">
        <v>2007</v>
      </c>
      <c r="F31" s="65" t="str">
        <f>IF(E31="","",VLOOKUP(E31,'Kateg.'!$M$7:$N$16,2,1))</f>
        <v>Z2</v>
      </c>
      <c r="G31" s="70" t="s">
        <v>89</v>
      </c>
    </row>
    <row r="32" spans="2:7" ht="12.75">
      <c r="B32" s="67" t="s">
        <v>145</v>
      </c>
      <c r="C32" s="62">
        <v>119</v>
      </c>
      <c r="D32" s="68" t="s">
        <v>710</v>
      </c>
      <c r="E32" s="65">
        <v>2000</v>
      </c>
      <c r="F32" s="65" t="str">
        <f>IF(E32="","",VLOOKUP(E32,'Kateg.'!$M$7:$N$16,2,1))</f>
        <v>Z5</v>
      </c>
      <c r="G32" s="70" t="s">
        <v>124</v>
      </c>
    </row>
    <row r="33" spans="2:7" ht="12.75">
      <c r="B33" s="67" t="s">
        <v>147</v>
      </c>
      <c r="C33" s="62">
        <v>120</v>
      </c>
      <c r="D33" s="63" t="s">
        <v>711</v>
      </c>
      <c r="E33" s="64">
        <v>1999</v>
      </c>
      <c r="F33" s="65" t="str">
        <f>IF(E33="","",VLOOKUP(E33,'Kateg.'!$M$7:$N$16,2,1))</f>
        <v>Z6</v>
      </c>
      <c r="G33" s="66" t="s">
        <v>124</v>
      </c>
    </row>
    <row r="34" spans="2:7" ht="12.75">
      <c r="B34" s="67" t="s">
        <v>149</v>
      </c>
      <c r="C34" s="62">
        <v>121</v>
      </c>
      <c r="D34" s="63" t="s">
        <v>712</v>
      </c>
      <c r="E34" s="64">
        <v>2006</v>
      </c>
      <c r="F34" s="65" t="str">
        <f>IF(E34="","",VLOOKUP(E34,'Kateg.'!$M$7:$N$16,2,1))</f>
        <v>Z2</v>
      </c>
      <c r="G34" s="66" t="s">
        <v>89</v>
      </c>
    </row>
    <row r="35" spans="2:7" ht="12.75">
      <c r="B35" s="67" t="s">
        <v>151</v>
      </c>
      <c r="C35" s="62">
        <v>122</v>
      </c>
      <c r="D35" s="63" t="s">
        <v>713</v>
      </c>
      <c r="E35" s="64">
        <v>2005</v>
      </c>
      <c r="F35" s="65" t="str">
        <f>IF(E35="","",VLOOKUP(E35,'Kateg.'!$M$7:$N$16,2,1))</f>
        <v>Z3</v>
      </c>
      <c r="G35" s="66" t="s">
        <v>124</v>
      </c>
    </row>
    <row r="36" spans="2:7" ht="12.75">
      <c r="B36" s="67" t="s">
        <v>154</v>
      </c>
      <c r="C36" s="62">
        <v>123</v>
      </c>
      <c r="D36" s="63" t="s">
        <v>714</v>
      </c>
      <c r="E36" s="64">
        <v>1998</v>
      </c>
      <c r="F36" s="65" t="str">
        <f>IF(E36="","",VLOOKUP(E36,'Kateg.'!$M$7:$N$16,2,1))</f>
        <v>Z6</v>
      </c>
      <c r="G36" s="66" t="s">
        <v>715</v>
      </c>
    </row>
    <row r="37" spans="2:7" ht="12.75">
      <c r="B37" s="67" t="s">
        <v>156</v>
      </c>
      <c r="C37" s="62">
        <v>124</v>
      </c>
      <c r="D37" s="63" t="s">
        <v>716</v>
      </c>
      <c r="E37" s="64">
        <v>1993</v>
      </c>
      <c r="F37" s="65" t="str">
        <f>IF(E37="","",VLOOKUP(E37,'Kateg.'!$M$7:$N$16,2,1))</f>
        <v>Z8</v>
      </c>
      <c r="G37" s="66" t="s">
        <v>74</v>
      </c>
    </row>
    <row r="38" spans="2:7" ht="12.75">
      <c r="B38" s="67" t="s">
        <v>158</v>
      </c>
      <c r="C38" s="62">
        <v>128</v>
      </c>
      <c r="D38" s="68" t="s">
        <v>717</v>
      </c>
      <c r="E38" s="65">
        <v>2007</v>
      </c>
      <c r="F38" s="65" t="str">
        <f>IF(E38="","",VLOOKUP(E38,'Kateg.'!$M$7:$N$16,2,1))</f>
        <v>Z2</v>
      </c>
      <c r="G38" s="70" t="s">
        <v>74</v>
      </c>
    </row>
    <row r="39" spans="2:7" ht="12.75">
      <c r="B39" s="67" t="s">
        <v>160</v>
      </c>
      <c r="C39" s="62">
        <v>130</v>
      </c>
      <c r="D39" s="68" t="s">
        <v>718</v>
      </c>
      <c r="E39" s="65">
        <v>2005</v>
      </c>
      <c r="F39" s="65" t="str">
        <f>IF(E39="","",VLOOKUP(E39,'Kateg.'!$M$7:$N$16,2,1))</f>
        <v>Z3</v>
      </c>
      <c r="G39" s="66" t="s">
        <v>124</v>
      </c>
    </row>
    <row r="40" spans="2:7" ht="12.75">
      <c r="B40" s="67" t="s">
        <v>162</v>
      </c>
      <c r="C40" s="62">
        <v>133</v>
      </c>
      <c r="D40" s="63" t="s">
        <v>719</v>
      </c>
      <c r="E40" s="64">
        <v>2011</v>
      </c>
      <c r="F40" s="65" t="str">
        <f>IF(E40="","",VLOOKUP(E40,'Kateg.'!$M$7:$N$16,2,1))</f>
        <v>Z1</v>
      </c>
      <c r="G40" s="66" t="s">
        <v>237</v>
      </c>
    </row>
    <row r="41" spans="2:7" ht="12.75">
      <c r="B41" s="67" t="s">
        <v>164</v>
      </c>
      <c r="C41" s="62">
        <v>134</v>
      </c>
      <c r="D41" s="63" t="s">
        <v>720</v>
      </c>
      <c r="E41" s="64">
        <v>2011</v>
      </c>
      <c r="F41" s="65" t="str">
        <f>IF(E41="","",VLOOKUP(E41,'Kateg.'!$M$7:$N$16,2,1))</f>
        <v>Z1</v>
      </c>
      <c r="G41" s="66" t="s">
        <v>89</v>
      </c>
    </row>
    <row r="42" spans="2:7" ht="12.75">
      <c r="B42" s="67" t="s">
        <v>166</v>
      </c>
      <c r="C42" s="69">
        <v>135</v>
      </c>
      <c r="D42" s="68" t="s">
        <v>721</v>
      </c>
      <c r="E42" s="65">
        <v>1956</v>
      </c>
      <c r="F42" s="65" t="str">
        <f>IF(E42="","",VLOOKUP(E42,'Kateg.'!$M$7:$N$16,2,1))</f>
        <v>Z9</v>
      </c>
      <c r="G42" s="70" t="s">
        <v>722</v>
      </c>
    </row>
    <row r="43" spans="2:7" ht="12.75">
      <c r="B43" s="67" t="s">
        <v>169</v>
      </c>
      <c r="C43" s="62">
        <v>143</v>
      </c>
      <c r="D43" s="63" t="s">
        <v>723</v>
      </c>
      <c r="E43" s="64">
        <v>1972</v>
      </c>
      <c r="F43" s="65" t="str">
        <f>IF(E43="","",VLOOKUP(E43,'Kateg.'!$M$7:$N$16,2,1))</f>
        <v>Z9</v>
      </c>
      <c r="G43" s="66" t="s">
        <v>724</v>
      </c>
    </row>
    <row r="44" spans="2:7" ht="12.75">
      <c r="B44" s="67" t="s">
        <v>172</v>
      </c>
      <c r="C44" s="62">
        <v>146</v>
      </c>
      <c r="D44" s="74" t="s">
        <v>725</v>
      </c>
      <c r="E44" s="75">
        <v>1993</v>
      </c>
      <c r="F44" s="65" t="str">
        <f>IF(E44="","",VLOOKUP(E44,'Kateg.'!$M$7:$N$16,2,1))</f>
        <v>Z8</v>
      </c>
      <c r="G44" s="66" t="s">
        <v>276</v>
      </c>
    </row>
    <row r="45" spans="2:7" ht="12.75">
      <c r="B45" s="67" t="s">
        <v>174</v>
      </c>
      <c r="C45" s="62">
        <v>148</v>
      </c>
      <c r="D45" s="63" t="s">
        <v>726</v>
      </c>
      <c r="E45" s="64">
        <v>1982</v>
      </c>
      <c r="F45" s="65" t="str">
        <f>IF(E45="","",VLOOKUP(E45,'Kateg.'!$M$7:$N$16,2,1))</f>
        <v>Z8</v>
      </c>
      <c r="G45" s="66" t="s">
        <v>449</v>
      </c>
    </row>
    <row r="46" spans="2:7" ht="12.75">
      <c r="B46" s="67" t="s">
        <v>176</v>
      </c>
      <c r="C46" s="62">
        <v>150</v>
      </c>
      <c r="D46" s="63" t="s">
        <v>727</v>
      </c>
      <c r="E46" s="64">
        <v>1976</v>
      </c>
      <c r="F46" s="65" t="str">
        <f>IF(E46="","",VLOOKUP(E46,'Kateg.'!$M$7:$N$16,2,1))</f>
        <v>Z9</v>
      </c>
      <c r="G46" s="70" t="s">
        <v>207</v>
      </c>
    </row>
    <row r="47" spans="2:7" ht="12.75">
      <c r="B47" s="67" t="s">
        <v>178</v>
      </c>
      <c r="C47" s="62">
        <v>154</v>
      </c>
      <c r="D47" s="63" t="s">
        <v>728</v>
      </c>
      <c r="E47" s="64">
        <v>1965</v>
      </c>
      <c r="F47" s="65" t="str">
        <f>IF(E47="","",VLOOKUP(E47,'Kateg.'!$M$7:$N$16,2,1))</f>
        <v>Z9</v>
      </c>
      <c r="G47" s="66" t="s">
        <v>729</v>
      </c>
    </row>
    <row r="48" spans="2:7" ht="12.75">
      <c r="B48" s="67" t="s">
        <v>180</v>
      </c>
      <c r="C48" s="62">
        <v>155</v>
      </c>
      <c r="D48" s="63" t="s">
        <v>730</v>
      </c>
      <c r="E48" s="64">
        <v>1954</v>
      </c>
      <c r="F48" s="65" t="str">
        <f>IF(E48="","",VLOOKUP(E48,'Kateg.'!$M$7:$N$16,2,1))</f>
        <v>Z9</v>
      </c>
      <c r="G48" s="66" t="s">
        <v>74</v>
      </c>
    </row>
    <row r="49" spans="2:7" ht="12.75">
      <c r="B49" s="67" t="s">
        <v>182</v>
      </c>
      <c r="C49" s="62">
        <v>157</v>
      </c>
      <c r="D49" s="63" t="s">
        <v>731</v>
      </c>
      <c r="E49" s="64">
        <v>1998</v>
      </c>
      <c r="F49" s="65" t="str">
        <f>IF(E49="","",VLOOKUP(E49,'Kateg.'!$M$7:$N$16,2,1))</f>
        <v>Z6</v>
      </c>
      <c r="G49" s="66" t="s">
        <v>732</v>
      </c>
    </row>
    <row r="50" spans="2:7" ht="12.75">
      <c r="B50" s="67" t="s">
        <v>185</v>
      </c>
      <c r="C50" s="62">
        <v>166</v>
      </c>
      <c r="D50" s="63" t="s">
        <v>733</v>
      </c>
      <c r="E50" s="64">
        <v>1992</v>
      </c>
      <c r="F50" s="65" t="str">
        <f>IF(E50="","",VLOOKUP(E50,'Kateg.'!$M$7:$N$16,2,1))</f>
        <v>Z8</v>
      </c>
      <c r="G50" s="66" t="s">
        <v>83</v>
      </c>
    </row>
    <row r="51" spans="2:7" ht="12.75">
      <c r="B51" s="67" t="s">
        <v>187</v>
      </c>
      <c r="C51" s="62">
        <v>180</v>
      </c>
      <c r="D51" s="63" t="s">
        <v>734</v>
      </c>
      <c r="E51" s="64">
        <v>2010</v>
      </c>
      <c r="F51" s="65" t="str">
        <f>IF(E51="","",VLOOKUP(E51,'Kateg.'!$M$7:$N$16,2,1))</f>
        <v>Z1</v>
      </c>
      <c r="G51" s="66" t="s">
        <v>735</v>
      </c>
    </row>
    <row r="52" spans="2:7" ht="12.75">
      <c r="B52" s="67" t="s">
        <v>190</v>
      </c>
      <c r="C52" s="62">
        <v>181</v>
      </c>
      <c r="D52" s="63" t="s">
        <v>736</v>
      </c>
      <c r="E52" s="64">
        <v>2000</v>
      </c>
      <c r="F52" s="65" t="str">
        <f>IF(E52="","",VLOOKUP(E52,'Kateg.'!$M$7:$N$16,2,1))</f>
        <v>Z5</v>
      </c>
      <c r="G52" s="66" t="s">
        <v>735</v>
      </c>
    </row>
    <row r="53" spans="2:7" ht="12.75">
      <c r="B53" s="67" t="s">
        <v>192</v>
      </c>
      <c r="C53" s="62">
        <v>185</v>
      </c>
      <c r="D53" s="63" t="s">
        <v>737</v>
      </c>
      <c r="E53" s="64">
        <v>2002</v>
      </c>
      <c r="F53" s="65" t="str">
        <f>IF(E53="","",VLOOKUP(E53,'Kateg.'!$M$7:$N$16,2,1))</f>
        <v>Z4</v>
      </c>
      <c r="G53" s="70" t="s">
        <v>124</v>
      </c>
    </row>
    <row r="54" spans="2:7" ht="12.75">
      <c r="B54" s="67" t="s">
        <v>194</v>
      </c>
      <c r="C54" s="62">
        <v>186</v>
      </c>
      <c r="D54" s="68" t="s">
        <v>738</v>
      </c>
      <c r="E54" s="65">
        <v>2010</v>
      </c>
      <c r="F54" s="72" t="str">
        <f>IF(E54="","",VLOOKUP(E54,'Kateg.'!$M$7:$N$16,2,1))</f>
        <v>Z1</v>
      </c>
      <c r="G54" s="70" t="s">
        <v>350</v>
      </c>
    </row>
    <row r="55" spans="2:7" ht="12.75">
      <c r="B55" s="67" t="s">
        <v>197</v>
      </c>
      <c r="C55" s="62">
        <v>188</v>
      </c>
      <c r="D55" s="71" t="s">
        <v>739</v>
      </c>
      <c r="E55" s="72">
        <v>2007</v>
      </c>
      <c r="F55" s="65" t="str">
        <f>IF(E55="","",VLOOKUP(E55,'Kateg.'!$M$7:$N$16,2,1))</f>
        <v>Z2</v>
      </c>
      <c r="G55" s="66" t="s">
        <v>367</v>
      </c>
    </row>
    <row r="56" spans="2:7" ht="12.75">
      <c r="B56" s="67" t="s">
        <v>199</v>
      </c>
      <c r="C56" s="62">
        <v>194</v>
      </c>
      <c r="D56" s="63" t="s">
        <v>740</v>
      </c>
      <c r="E56" s="64">
        <v>1999</v>
      </c>
      <c r="F56" s="65" t="str">
        <f>IF(E56="","",VLOOKUP(E56,'Kateg.'!$M$7:$N$16,2,1))</f>
        <v>Z6</v>
      </c>
      <c r="G56" s="66" t="s">
        <v>741</v>
      </c>
    </row>
    <row r="57" spans="2:7" ht="12.75">
      <c r="B57" s="67" t="s">
        <v>201</v>
      </c>
      <c r="C57" s="62">
        <v>200</v>
      </c>
      <c r="D57" s="63" t="s">
        <v>742</v>
      </c>
      <c r="E57" s="64">
        <v>1972</v>
      </c>
      <c r="F57" s="65" t="str">
        <f>IF(E57="","",VLOOKUP(E57,'Kateg.'!$M$7:$N$16,2,1))</f>
        <v>Z9</v>
      </c>
      <c r="G57" s="66" t="s">
        <v>253</v>
      </c>
    </row>
    <row r="58" spans="2:7" ht="12.75">
      <c r="B58" s="67" t="s">
        <v>203</v>
      </c>
      <c r="C58" s="62">
        <v>206</v>
      </c>
      <c r="D58" s="68" t="s">
        <v>743</v>
      </c>
      <c r="E58" s="65">
        <v>1983</v>
      </c>
      <c r="F58" s="65" t="str">
        <f>IF(E58="","",VLOOKUP(E58,'Kateg.'!$M$7:$N$16,2,1))</f>
        <v>Z8</v>
      </c>
      <c r="G58" s="70" t="s">
        <v>744</v>
      </c>
    </row>
    <row r="59" spans="2:7" ht="12.75">
      <c r="B59" s="67" t="s">
        <v>205</v>
      </c>
      <c r="C59" s="62">
        <v>215</v>
      </c>
      <c r="D59" s="68" t="s">
        <v>745</v>
      </c>
      <c r="E59" s="65">
        <v>1972</v>
      </c>
      <c r="F59" s="65" t="str">
        <f>IF(E59="","",VLOOKUP(E59,'Kateg.'!$M$7:$N$16,2,1))</f>
        <v>Z9</v>
      </c>
      <c r="G59" s="66" t="s">
        <v>746</v>
      </c>
    </row>
    <row r="60" spans="2:7" ht="12.75">
      <c r="B60" s="67" t="s">
        <v>208</v>
      </c>
      <c r="C60" s="62">
        <v>216</v>
      </c>
      <c r="D60" s="63" t="s">
        <v>747</v>
      </c>
      <c r="E60" s="64">
        <v>1971</v>
      </c>
      <c r="F60" s="65" t="str">
        <f>IF(E60="","",VLOOKUP(E60,'Kateg.'!$M$7:$N$16,2,1))</f>
        <v>Z9</v>
      </c>
      <c r="G60" s="66" t="s">
        <v>746</v>
      </c>
    </row>
    <row r="61" spans="2:7" ht="12.75">
      <c r="B61" s="67" t="s">
        <v>211</v>
      </c>
      <c r="C61" s="62">
        <v>218</v>
      </c>
      <c r="D61" s="63" t="s">
        <v>748</v>
      </c>
      <c r="E61" s="64">
        <v>1971</v>
      </c>
      <c r="F61" s="65" t="str">
        <f>IF(E61="","",VLOOKUP(E61,'Kateg.'!$M$7:$N$16,2,1))</f>
        <v>Z9</v>
      </c>
      <c r="G61" s="66" t="s">
        <v>367</v>
      </c>
    </row>
    <row r="62" spans="2:7" ht="12.75">
      <c r="B62" s="67" t="s">
        <v>214</v>
      </c>
      <c r="C62" s="62">
        <v>220</v>
      </c>
      <c r="D62" s="63" t="s">
        <v>749</v>
      </c>
      <c r="E62" s="64">
        <v>1998</v>
      </c>
      <c r="F62" s="65" t="str">
        <f>IF(E62="","",VLOOKUP(E62,'Kateg.'!$M$7:$N$16,2,1))</f>
        <v>Z6</v>
      </c>
      <c r="G62" s="66" t="s">
        <v>105</v>
      </c>
    </row>
    <row r="63" spans="2:7" ht="12.75">
      <c r="B63" s="67" t="s">
        <v>217</v>
      </c>
      <c r="C63" s="62">
        <v>222</v>
      </c>
      <c r="D63" s="63" t="s">
        <v>750</v>
      </c>
      <c r="E63" s="64">
        <v>1998</v>
      </c>
      <c r="F63" s="65" t="str">
        <f>IF(E63="","",VLOOKUP(E63,'Kateg.'!$M$7:$N$16,2,1))</f>
        <v>Z6</v>
      </c>
      <c r="G63" s="66" t="s">
        <v>389</v>
      </c>
    </row>
    <row r="64" spans="2:7" ht="12.75">
      <c r="B64" s="67" t="s">
        <v>219</v>
      </c>
      <c r="C64" s="62">
        <v>224</v>
      </c>
      <c r="D64" s="63" t="s">
        <v>751</v>
      </c>
      <c r="E64" s="64">
        <v>2007</v>
      </c>
      <c r="F64" s="65" t="str">
        <f>IF(E64="","",VLOOKUP(E64,'Kateg.'!$M$7:$N$16,2,1))</f>
        <v>Z2</v>
      </c>
      <c r="G64" s="70" t="s">
        <v>752</v>
      </c>
    </row>
    <row r="65" spans="2:7" ht="12.75">
      <c r="B65" s="67" t="s">
        <v>221</v>
      </c>
      <c r="C65" s="62">
        <v>227</v>
      </c>
      <c r="D65" s="68" t="s">
        <v>753</v>
      </c>
      <c r="E65" s="65">
        <v>1981</v>
      </c>
      <c r="F65" s="65" t="str">
        <f>IF(E65="","",VLOOKUP(E65,'Kateg.'!$M$7:$N$16,2,1))</f>
        <v>Z8</v>
      </c>
      <c r="G65" s="70" t="s">
        <v>74</v>
      </c>
    </row>
    <row r="66" spans="2:7" ht="12.75">
      <c r="B66" s="67" t="s">
        <v>223</v>
      </c>
      <c r="C66" s="62">
        <v>239</v>
      </c>
      <c r="D66" s="68" t="s">
        <v>754</v>
      </c>
      <c r="E66" s="64">
        <v>1979</v>
      </c>
      <c r="F66" s="72" t="str">
        <f>IF(E66="","",VLOOKUP(E66,'Kateg.'!$M$7:$N$16,2,1))</f>
        <v>Z9</v>
      </c>
      <c r="G66" s="66" t="s">
        <v>447</v>
      </c>
    </row>
    <row r="67" spans="2:7" ht="12.75">
      <c r="B67" s="67" t="s">
        <v>225</v>
      </c>
      <c r="C67" s="62">
        <v>243</v>
      </c>
      <c r="D67" s="74" t="s">
        <v>755</v>
      </c>
      <c r="E67" s="75">
        <v>1982</v>
      </c>
      <c r="F67" s="65" t="str">
        <f>IF(E67="","",VLOOKUP(E67,'Kateg.'!$M$7:$N$16,2,1))</f>
        <v>Z8</v>
      </c>
      <c r="G67" s="76" t="s">
        <v>756</v>
      </c>
    </row>
    <row r="68" spans="2:7" ht="12.75">
      <c r="B68" s="67" t="s">
        <v>227</v>
      </c>
      <c r="C68" s="62">
        <v>254</v>
      </c>
      <c r="D68" s="63" t="s">
        <v>757</v>
      </c>
      <c r="E68" s="64">
        <v>2009</v>
      </c>
      <c r="F68" s="65" t="str">
        <f>IF(E68="","",VLOOKUP(E68,'Kateg.'!$M$7:$N$16,2,1))</f>
        <v>Z1</v>
      </c>
      <c r="G68" s="66" t="s">
        <v>237</v>
      </c>
    </row>
    <row r="69" spans="2:7" ht="12.75">
      <c r="B69" s="67" t="s">
        <v>230</v>
      </c>
      <c r="C69" s="62">
        <v>257</v>
      </c>
      <c r="D69" s="63" t="s">
        <v>758</v>
      </c>
      <c r="E69" s="64">
        <v>2007</v>
      </c>
      <c r="F69" s="65" t="str">
        <f>IF(E69="","",VLOOKUP(E69,'Kateg.'!$M$7:$N$16,2,1))</f>
        <v>Z2</v>
      </c>
      <c r="G69" s="66" t="s">
        <v>759</v>
      </c>
    </row>
    <row r="70" spans="2:7" ht="12.75">
      <c r="B70" s="67" t="s">
        <v>232</v>
      </c>
      <c r="C70" s="69">
        <v>260</v>
      </c>
      <c r="D70" s="68" t="s">
        <v>760</v>
      </c>
      <c r="E70" s="65">
        <v>1979</v>
      </c>
      <c r="F70" s="65" t="str">
        <f>IF(E70="","",VLOOKUP(E70,'Kateg.'!$M$7:$N$16,2,1))</f>
        <v>Z9</v>
      </c>
      <c r="G70" s="66" t="s">
        <v>492</v>
      </c>
    </row>
    <row r="71" spans="2:7" ht="12.75">
      <c r="B71" s="67" t="s">
        <v>235</v>
      </c>
      <c r="C71" s="62">
        <v>262</v>
      </c>
      <c r="D71" s="68" t="s">
        <v>761</v>
      </c>
      <c r="E71" s="65">
        <v>1978</v>
      </c>
      <c r="F71" s="65" t="str">
        <f>IF(E71="","",VLOOKUP(E71,'Kateg.'!$M$7:$N$16,2,1))</f>
        <v>Z9</v>
      </c>
      <c r="G71" s="70" t="s">
        <v>762</v>
      </c>
    </row>
    <row r="72" spans="2:7" ht="12.75">
      <c r="B72" s="67" t="s">
        <v>238</v>
      </c>
      <c r="C72" s="62">
        <v>269</v>
      </c>
      <c r="D72" s="63" t="s">
        <v>763</v>
      </c>
      <c r="E72" s="64">
        <v>1983</v>
      </c>
      <c r="F72" s="65" t="str">
        <f>IF(E72="","",VLOOKUP(E72,'Kateg.'!$M$7:$N$16,2,1))</f>
        <v>Z8</v>
      </c>
      <c r="G72" s="66" t="s">
        <v>503</v>
      </c>
    </row>
    <row r="73" spans="2:7" ht="12.75">
      <c r="B73" s="67" t="s">
        <v>240</v>
      </c>
      <c r="C73" s="62">
        <v>276</v>
      </c>
      <c r="D73" s="68" t="s">
        <v>764</v>
      </c>
      <c r="E73" s="65">
        <v>1964</v>
      </c>
      <c r="F73" s="65" t="str">
        <f>IF(E73="","",VLOOKUP(E73,'Kateg.'!$M$7:$N$16,2,1))</f>
        <v>Z9</v>
      </c>
      <c r="G73" s="66" t="s">
        <v>765</v>
      </c>
    </row>
    <row r="74" spans="2:7" ht="12.75">
      <c r="B74" s="67" t="s">
        <v>242</v>
      </c>
      <c r="C74" s="62">
        <v>279</v>
      </c>
      <c r="D74" s="63" t="s">
        <v>766</v>
      </c>
      <c r="E74" s="64">
        <v>1968</v>
      </c>
      <c r="F74" s="65" t="str">
        <f>IF(E74="","",VLOOKUP(E74,'Kateg.'!$M$7:$N$16,2,1))</f>
        <v>Z9</v>
      </c>
      <c r="G74" s="66" t="s">
        <v>526</v>
      </c>
    </row>
    <row r="75" spans="2:7" ht="12.75">
      <c r="B75" s="67" t="s">
        <v>244</v>
      </c>
      <c r="C75" s="69">
        <v>291</v>
      </c>
      <c r="D75" s="63" t="s">
        <v>767</v>
      </c>
      <c r="E75" s="64">
        <v>1974</v>
      </c>
      <c r="F75" s="72" t="str">
        <f>IF(E75="","",VLOOKUP(E75,'Kateg.'!$M$7:$N$16,2,1))</f>
        <v>Z9</v>
      </c>
      <c r="G75" s="66" t="s">
        <v>410</v>
      </c>
    </row>
    <row r="76" spans="2:7" ht="12.75">
      <c r="B76" s="67" t="s">
        <v>246</v>
      </c>
      <c r="C76" s="62">
        <v>292</v>
      </c>
      <c r="D76" s="74" t="s">
        <v>768</v>
      </c>
      <c r="E76" s="75">
        <v>1964</v>
      </c>
      <c r="F76" s="72" t="str">
        <f>IF(E76="","",VLOOKUP(E76,'Kateg.'!$M$7:$N$16,2,1))</f>
        <v>Z9</v>
      </c>
      <c r="G76" s="76" t="s">
        <v>503</v>
      </c>
    </row>
    <row r="77" spans="2:7" ht="12.75">
      <c r="B77" s="67" t="s">
        <v>248</v>
      </c>
      <c r="C77" s="69">
        <v>293</v>
      </c>
      <c r="D77" s="74" t="s">
        <v>769</v>
      </c>
      <c r="E77" s="75">
        <v>1984</v>
      </c>
      <c r="F77" s="65" t="str">
        <f>IF(E77="","",VLOOKUP(E77,'Kateg.'!$M$7:$N$16,2,1))</f>
        <v>Z8</v>
      </c>
      <c r="G77" s="66" t="s">
        <v>435</v>
      </c>
    </row>
    <row r="78" spans="2:7" ht="12.75">
      <c r="B78" s="67" t="s">
        <v>251</v>
      </c>
      <c r="C78" s="69">
        <v>294</v>
      </c>
      <c r="D78" s="63" t="s">
        <v>770</v>
      </c>
      <c r="E78" s="64">
        <v>1969</v>
      </c>
      <c r="F78" s="65" t="str">
        <f>IF(E78="","",VLOOKUP(E78,'Kateg.'!$M$7:$N$16,2,1))</f>
        <v>Z9</v>
      </c>
      <c r="G78" s="66" t="s">
        <v>124</v>
      </c>
    </row>
    <row r="79" spans="2:7" ht="12.75">
      <c r="B79" s="67" t="s">
        <v>254</v>
      </c>
      <c r="C79" s="62">
        <v>299</v>
      </c>
      <c r="D79" s="63" t="s">
        <v>771</v>
      </c>
      <c r="E79" s="64">
        <v>1961</v>
      </c>
      <c r="F79" s="65" t="str">
        <f>IF(E79="","",VLOOKUP(E79,'Kateg.'!$M$7:$N$16,2,1))</f>
        <v>Z9</v>
      </c>
      <c r="G79" s="70" t="s">
        <v>503</v>
      </c>
    </row>
    <row r="80" spans="2:7" ht="12.75">
      <c r="B80" s="67" t="s">
        <v>256</v>
      </c>
      <c r="C80" s="62">
        <v>304</v>
      </c>
      <c r="D80" s="63" t="s">
        <v>772</v>
      </c>
      <c r="E80" s="64">
        <v>2009</v>
      </c>
      <c r="F80" s="65" t="str">
        <f>IF(E80="","",VLOOKUP(E80,'Kateg.'!$M$7:$N$16,2,1))</f>
        <v>Z1</v>
      </c>
      <c r="G80" s="66" t="s">
        <v>773</v>
      </c>
    </row>
    <row r="81" spans="2:7" ht="12.75">
      <c r="B81" s="67" t="s">
        <v>258</v>
      </c>
      <c r="C81" s="62">
        <v>314</v>
      </c>
      <c r="D81" s="68" t="s">
        <v>774</v>
      </c>
      <c r="E81" s="65">
        <v>1972</v>
      </c>
      <c r="F81" s="65" t="str">
        <f>IF(E81="","",VLOOKUP(E81,'Kateg.'!$M$7:$N$16,2,1))</f>
        <v>Z9</v>
      </c>
      <c r="G81" s="70" t="s">
        <v>775</v>
      </c>
    </row>
    <row r="82" spans="2:7" ht="12.75">
      <c r="B82" s="67" t="s">
        <v>260</v>
      </c>
      <c r="C82" s="62">
        <v>321</v>
      </c>
      <c r="D82" s="71" t="s">
        <v>776</v>
      </c>
      <c r="E82" s="72">
        <v>2009</v>
      </c>
      <c r="F82" s="72" t="str">
        <f>IF(E82="","",VLOOKUP(E82,'Kateg.'!$M$7:$N$16,2,1))</f>
        <v>Z1</v>
      </c>
      <c r="G82" s="73" t="s">
        <v>113</v>
      </c>
    </row>
    <row r="83" spans="2:7" ht="12.75">
      <c r="B83" s="67" t="s">
        <v>263</v>
      </c>
      <c r="C83" s="62">
        <v>323</v>
      </c>
      <c r="D83" s="63" t="s">
        <v>777</v>
      </c>
      <c r="E83" s="64">
        <v>2004</v>
      </c>
      <c r="F83" s="65" t="str">
        <f>IF(E83="","",VLOOKUP(E83,'Kateg.'!$M$7:$N$16,2,1))</f>
        <v>Z3</v>
      </c>
      <c r="G83" s="70" t="s">
        <v>113</v>
      </c>
    </row>
    <row r="84" spans="2:7" ht="12.75">
      <c r="B84" s="67" t="s">
        <v>266</v>
      </c>
      <c r="C84" s="69">
        <v>324</v>
      </c>
      <c r="D84" s="71" t="s">
        <v>778</v>
      </c>
      <c r="E84" s="72">
        <v>1998</v>
      </c>
      <c r="F84" s="72" t="str">
        <f>IF(E84="","",VLOOKUP(E84,'Kateg.'!$M$7:$N$16,2,1))</f>
        <v>Z6</v>
      </c>
      <c r="G84" s="76" t="s">
        <v>592</v>
      </c>
    </row>
    <row r="85" spans="2:7" ht="12.75">
      <c r="B85" s="67" t="s">
        <v>269</v>
      </c>
      <c r="C85" s="62">
        <v>325</v>
      </c>
      <c r="D85" s="68" t="s">
        <v>779</v>
      </c>
      <c r="E85" s="65">
        <v>2012</v>
      </c>
      <c r="F85" s="65" t="str">
        <f>IF(E85="","",VLOOKUP(E85,'Kateg.'!$M$7:$N$16,2,1))</f>
        <v>Z1</v>
      </c>
      <c r="G85" s="70" t="s">
        <v>113</v>
      </c>
    </row>
    <row r="86" spans="2:7" ht="12.75">
      <c r="B86" s="67" t="s">
        <v>272</v>
      </c>
      <c r="C86" s="62">
        <v>327</v>
      </c>
      <c r="D86" s="63" t="s">
        <v>780</v>
      </c>
      <c r="E86" s="64">
        <v>2006</v>
      </c>
      <c r="F86" s="65" t="str">
        <f>IF(E86="","",VLOOKUP(E86,'Kateg.'!$M$7:$N$16,2,1))</f>
        <v>Z2</v>
      </c>
      <c r="G86" s="66" t="s">
        <v>592</v>
      </c>
    </row>
    <row r="87" spans="2:7" ht="12.75">
      <c r="B87" s="67" t="s">
        <v>274</v>
      </c>
      <c r="C87" s="62">
        <v>329</v>
      </c>
      <c r="D87" s="63" t="s">
        <v>781</v>
      </c>
      <c r="E87" s="64">
        <v>2003</v>
      </c>
      <c r="F87" s="65" t="str">
        <f>IF(E87="","",VLOOKUP(E87,'Kateg.'!$M$7:$N$16,2,1))</f>
        <v>Z4</v>
      </c>
      <c r="G87" s="66" t="s">
        <v>592</v>
      </c>
    </row>
    <row r="88" spans="2:7" ht="12.75">
      <c r="B88" s="67" t="s">
        <v>277</v>
      </c>
      <c r="C88" s="69">
        <v>330</v>
      </c>
      <c r="D88" s="63" t="s">
        <v>782</v>
      </c>
      <c r="E88" s="64">
        <v>2003</v>
      </c>
      <c r="F88" s="65" t="str">
        <f>IF(E88="","",VLOOKUP(E88,'Kateg.'!$M$7:$N$16,2,1))</f>
        <v>Z4</v>
      </c>
      <c r="G88" s="66" t="s">
        <v>592</v>
      </c>
    </row>
    <row r="89" spans="2:7" ht="12.75">
      <c r="B89" s="67" t="s">
        <v>280</v>
      </c>
      <c r="C89" s="62">
        <v>332</v>
      </c>
      <c r="D89" s="63" t="s">
        <v>783</v>
      </c>
      <c r="E89" s="64">
        <v>2007</v>
      </c>
      <c r="F89" s="65" t="str">
        <f>IF(E89="","",VLOOKUP(E89,'Kateg.'!$M$7:$N$16,2,1))</f>
        <v>Z2</v>
      </c>
      <c r="G89" s="66" t="s">
        <v>592</v>
      </c>
    </row>
    <row r="90" spans="2:7" ht="12.75">
      <c r="B90" s="67" t="s">
        <v>283</v>
      </c>
      <c r="C90" s="69">
        <v>336</v>
      </c>
      <c r="D90" s="71" t="s">
        <v>784</v>
      </c>
      <c r="E90" s="72">
        <v>1968</v>
      </c>
      <c r="F90" s="72" t="str">
        <f>IF(E90="","",VLOOKUP(E90,'Kateg.'!$M$7:$N$16,2,1))</f>
        <v>Z9</v>
      </c>
      <c r="G90" s="73" t="s">
        <v>611</v>
      </c>
    </row>
    <row r="91" spans="2:7" ht="12.75">
      <c r="B91" s="67" t="s">
        <v>285</v>
      </c>
      <c r="C91" s="69">
        <v>337</v>
      </c>
      <c r="D91" s="63" t="s">
        <v>785</v>
      </c>
      <c r="E91" s="64">
        <v>1994</v>
      </c>
      <c r="F91" s="65" t="str">
        <f>IF(E91="","",VLOOKUP(E91,'Kateg.'!$M$7:$N$16,2,1))</f>
        <v>Z8</v>
      </c>
      <c r="G91" s="66" t="s">
        <v>786</v>
      </c>
    </row>
    <row r="92" spans="2:7" ht="12.75">
      <c r="B92" s="67" t="s">
        <v>288</v>
      </c>
      <c r="C92" s="69">
        <v>339</v>
      </c>
      <c r="D92" s="63" t="s">
        <v>787</v>
      </c>
      <c r="E92" s="64">
        <v>1983</v>
      </c>
      <c r="F92" s="65" t="str">
        <f>IF(E92="","",VLOOKUP(E92,'Kateg.'!$M$7:$N$16,2,1))</f>
        <v>Z8</v>
      </c>
      <c r="G92" s="66" t="s">
        <v>788</v>
      </c>
    </row>
    <row r="93" spans="2:7" ht="12.75">
      <c r="B93" s="67" t="s">
        <v>291</v>
      </c>
      <c r="C93" s="69">
        <v>340</v>
      </c>
      <c r="D93" s="74" t="s">
        <v>789</v>
      </c>
      <c r="E93" s="75">
        <v>1983</v>
      </c>
      <c r="F93" s="72" t="str">
        <f>IF(E93="","",VLOOKUP(E93,'Kateg.'!$M$7:$N$16,2,1))</f>
        <v>Z8</v>
      </c>
      <c r="G93" s="76" t="s">
        <v>584</v>
      </c>
    </row>
    <row r="94" spans="2:7" ht="12.75">
      <c r="B94" s="67" t="s">
        <v>294</v>
      </c>
      <c r="C94" s="62">
        <v>341</v>
      </c>
      <c r="D94" s="63" t="s">
        <v>790</v>
      </c>
      <c r="E94" s="64">
        <v>1979</v>
      </c>
      <c r="F94" s="65" t="str">
        <f>IF(E94="","",VLOOKUP(E94,'Kateg.'!$M$7:$N$16,2,1))</f>
        <v>Z9</v>
      </c>
      <c r="G94" s="66" t="s">
        <v>791</v>
      </c>
    </row>
    <row r="95" spans="2:7" ht="12.75">
      <c r="B95" s="67" t="s">
        <v>296</v>
      </c>
      <c r="C95" s="62">
        <v>342</v>
      </c>
      <c r="D95" s="63" t="s">
        <v>792</v>
      </c>
      <c r="E95" s="64">
        <v>2004</v>
      </c>
      <c r="F95" s="65" t="str">
        <f>IF(E95="","",VLOOKUP(E95,'Kateg.'!$M$7:$N$16,2,1))</f>
        <v>Z3</v>
      </c>
      <c r="G95" s="70" t="s">
        <v>592</v>
      </c>
    </row>
    <row r="96" spans="2:7" ht="12.75">
      <c r="B96" s="67" t="s">
        <v>299</v>
      </c>
      <c r="C96" s="62">
        <v>347</v>
      </c>
      <c r="D96" s="63" t="s">
        <v>793</v>
      </c>
      <c r="E96" s="64">
        <v>1971</v>
      </c>
      <c r="F96" s="65" t="str">
        <f>IF(E96="","",VLOOKUP(E96,'Kateg.'!$M$7:$N$16,2,1))</f>
        <v>Z9</v>
      </c>
      <c r="G96" s="66" t="s">
        <v>794</v>
      </c>
    </row>
    <row r="97" spans="2:7" ht="12.75">
      <c r="B97" s="67" t="s">
        <v>301</v>
      </c>
      <c r="C97" s="62">
        <v>410</v>
      </c>
      <c r="D97" s="68" t="s">
        <v>795</v>
      </c>
      <c r="E97" s="65">
        <v>1975</v>
      </c>
      <c r="F97" s="65" t="str">
        <f>IF(E97="","",VLOOKUP(E97,'Kateg.'!$M$7:$N$16,2,1))</f>
        <v>Z9</v>
      </c>
      <c r="G97" s="70" t="s">
        <v>796</v>
      </c>
    </row>
    <row r="98" spans="2:7" ht="12.75">
      <c r="B98" s="67" t="s">
        <v>303</v>
      </c>
      <c r="C98" s="69">
        <v>411</v>
      </c>
      <c r="D98" s="63" t="s">
        <v>797</v>
      </c>
      <c r="E98" s="64">
        <v>1971</v>
      </c>
      <c r="F98" s="65" t="str">
        <f>IF(E98="","",VLOOKUP(E98,'Kateg.'!$M$7:$N$16,2,1))</f>
        <v>Z9</v>
      </c>
      <c r="G98" s="66" t="s">
        <v>798</v>
      </c>
    </row>
    <row r="99" spans="2:7" ht="12.75">
      <c r="B99" s="67" t="s">
        <v>306</v>
      </c>
      <c r="C99" s="69">
        <v>412</v>
      </c>
      <c r="D99" s="63" t="s">
        <v>799</v>
      </c>
      <c r="E99" s="64">
        <v>1974</v>
      </c>
      <c r="F99" s="65" t="str">
        <f>IF(E99="","",VLOOKUP(E99,'Kateg.'!$M$7:$N$16,2,1))</f>
        <v>Z9</v>
      </c>
      <c r="G99" s="66" t="s">
        <v>796</v>
      </c>
    </row>
    <row r="100" spans="2:7" ht="12.75">
      <c r="B100" s="67" t="s">
        <v>308</v>
      </c>
      <c r="C100" s="69">
        <v>413</v>
      </c>
      <c r="D100" s="63" t="s">
        <v>800</v>
      </c>
      <c r="E100" s="64">
        <v>1968</v>
      </c>
      <c r="F100" s="65" t="str">
        <f>IF(E100="","",VLOOKUP(E100,'Kateg.'!$M$7:$N$16,2,1))</f>
        <v>Z9</v>
      </c>
      <c r="G100" s="66" t="s">
        <v>801</v>
      </c>
    </row>
    <row r="101" spans="2:7" ht="12.75">
      <c r="B101" s="67" t="s">
        <v>311</v>
      </c>
      <c r="C101" s="62">
        <v>524</v>
      </c>
      <c r="D101" s="63" t="s">
        <v>802</v>
      </c>
      <c r="E101" s="64">
        <v>2002</v>
      </c>
      <c r="F101" s="65" t="str">
        <f>IF(E101="","",VLOOKUP(E101,'Kateg.'!$M$7:$N$16,2,1))</f>
        <v>Z4</v>
      </c>
      <c r="G101" s="66" t="s">
        <v>74</v>
      </c>
    </row>
    <row r="102" spans="2:7" ht="12.75">
      <c r="B102" s="67" t="s">
        <v>313</v>
      </c>
      <c r="C102" s="69"/>
      <c r="D102" s="63"/>
      <c r="E102" s="64"/>
      <c r="F102" s="65">
        <f>IF(E102="","",VLOOKUP(E102,'Kateg.'!$M$7:$N$16,2,1))</f>
      </c>
      <c r="G102" s="66"/>
    </row>
    <row r="103" spans="2:7" ht="12.75">
      <c r="B103" s="67" t="s">
        <v>316</v>
      </c>
      <c r="C103" s="69"/>
      <c r="D103" s="63"/>
      <c r="E103" s="64"/>
      <c r="F103" s="65">
        <f>IF(E103="","",VLOOKUP(E103,'Kateg.'!$M$7:$N$16,2,1))</f>
      </c>
      <c r="G103" s="66"/>
    </row>
    <row r="104" spans="2:7" ht="12.75">
      <c r="B104" s="67" t="s">
        <v>319</v>
      </c>
      <c r="C104" s="69"/>
      <c r="D104" s="63"/>
      <c r="E104" s="64"/>
      <c r="F104" s="65">
        <f>IF(E104="","",VLOOKUP(E104,'Kateg.'!$M$7:$N$16,2,1))</f>
      </c>
      <c r="G104" s="66"/>
    </row>
    <row r="105" spans="2:7" ht="12.75">
      <c r="B105" s="67" t="s">
        <v>322</v>
      </c>
      <c r="C105" s="69"/>
      <c r="D105" s="63"/>
      <c r="E105" s="64"/>
      <c r="F105" s="65">
        <f>IF(E105="","",VLOOKUP(E105,'Kateg.'!$M$7:$N$16,2,1))</f>
      </c>
      <c r="G105" s="66"/>
    </row>
    <row r="106" spans="2:7" ht="12.75">
      <c r="B106" s="67" t="s">
        <v>323</v>
      </c>
      <c r="C106" s="69"/>
      <c r="D106" s="63"/>
      <c r="E106" s="64"/>
      <c r="F106" s="65">
        <f>IF(E106="","",VLOOKUP(E106,'Kateg.'!$M$7:$N$16,2,1))</f>
      </c>
      <c r="G106" s="70"/>
    </row>
    <row r="107" spans="2:7" ht="12.75">
      <c r="B107" s="67" t="s">
        <v>326</v>
      </c>
      <c r="C107" s="69"/>
      <c r="D107" s="63"/>
      <c r="E107" s="64"/>
      <c r="F107" s="65">
        <f>IF(E107="","",VLOOKUP(E107,'Kateg.'!$M$7:$N$16,2,1))</f>
      </c>
      <c r="G107" s="66"/>
    </row>
    <row r="108" spans="2:7" ht="12.75">
      <c r="B108" s="67" t="s">
        <v>329</v>
      </c>
      <c r="C108" s="69"/>
      <c r="D108" s="63"/>
      <c r="E108" s="64"/>
      <c r="F108" s="65">
        <f>IF(E108="","",VLOOKUP(E108,'Kateg.'!$M$7:$N$16,2,1))</f>
      </c>
      <c r="G108" s="66"/>
    </row>
    <row r="109" spans="2:7" ht="12.75">
      <c r="B109" s="67" t="s">
        <v>330</v>
      </c>
      <c r="C109" s="69"/>
      <c r="D109" s="63"/>
      <c r="E109" s="64"/>
      <c r="F109" s="65">
        <f>IF(E109="","",VLOOKUP(E109,'Kateg.'!$M$7:$N$16,2,1))</f>
      </c>
      <c r="G109" s="66"/>
    </row>
    <row r="110" spans="2:7" ht="12.75">
      <c r="B110" s="67" t="s">
        <v>332</v>
      </c>
      <c r="C110" s="69"/>
      <c r="D110" s="63"/>
      <c r="E110" s="64"/>
      <c r="F110" s="65">
        <f>IF(E110="","",VLOOKUP(E110,'Kateg.'!$M$7:$N$16,2,1))</f>
      </c>
      <c r="G110" s="66"/>
    </row>
    <row r="111" spans="2:7" ht="12.75">
      <c r="B111" s="67" t="s">
        <v>334</v>
      </c>
      <c r="C111" s="69"/>
      <c r="D111" s="63"/>
      <c r="E111" s="64"/>
      <c r="F111" s="65">
        <f>IF(E111="","",VLOOKUP(E111,'Kateg.'!$M$7:$N$16,2,1))</f>
      </c>
      <c r="G111" s="66"/>
    </row>
    <row r="112" spans="2:7" ht="12.75">
      <c r="B112" s="67" t="s">
        <v>336</v>
      </c>
      <c r="C112" s="69"/>
      <c r="D112" s="63"/>
      <c r="E112" s="64"/>
      <c r="F112" s="65">
        <f>IF(E112="","",VLOOKUP(E112,'Kateg.'!$M$7:$N$16,2,1))</f>
      </c>
      <c r="G112" s="66"/>
    </row>
    <row r="113" spans="2:7" ht="12.75">
      <c r="B113" s="67" t="s">
        <v>339</v>
      </c>
      <c r="C113" s="69"/>
      <c r="D113" s="63"/>
      <c r="E113" s="64"/>
      <c r="F113" s="65">
        <f>IF(E113="","",VLOOKUP(E113,'Kateg.'!$M$7:$N$16,2,1))</f>
      </c>
      <c r="G113" s="66"/>
    </row>
    <row r="114" spans="2:7" ht="12.75">
      <c r="B114" s="67" t="s">
        <v>342</v>
      </c>
      <c r="C114" s="62"/>
      <c r="D114" s="68"/>
      <c r="E114" s="65"/>
      <c r="F114" s="65">
        <f>IF(E114="","",VLOOKUP(E114,'Kateg.'!$M$7:$N$16,2,1))</f>
      </c>
      <c r="G114" s="70"/>
    </row>
    <row r="115" spans="2:7" ht="12.75">
      <c r="B115" s="67" t="s">
        <v>345</v>
      </c>
      <c r="C115" s="69"/>
      <c r="D115" s="63"/>
      <c r="E115" s="64"/>
      <c r="F115" s="65">
        <f>IF(E115="","",VLOOKUP(E115,'Kateg.'!$M$7:$N$16,2,1))</f>
      </c>
      <c r="G115" s="66"/>
    </row>
    <row r="116" spans="2:7" ht="12.75">
      <c r="B116" s="67" t="s">
        <v>348</v>
      </c>
      <c r="C116" s="69"/>
      <c r="D116" s="63"/>
      <c r="E116" s="64"/>
      <c r="F116" s="65">
        <f>IF(E116="","",VLOOKUP(E116,'Kateg.'!$M$7:$N$16,2,1))</f>
      </c>
      <c r="G116" s="66"/>
    </row>
    <row r="117" spans="2:7" ht="12.75">
      <c r="B117" s="67" t="s">
        <v>351</v>
      </c>
      <c r="C117" s="78"/>
      <c r="D117" s="71"/>
      <c r="E117" s="72"/>
      <c r="F117" s="72">
        <f>IF(E117="","",VLOOKUP(E117,'Kateg.'!$M$7:$N$16,2,1))</f>
      </c>
      <c r="G117" s="76"/>
    </row>
    <row r="118" spans="2:7" ht="12.75">
      <c r="B118" s="67" t="s">
        <v>353</v>
      </c>
      <c r="C118" s="62"/>
      <c r="D118" s="68"/>
      <c r="E118" s="65"/>
      <c r="F118" s="65">
        <f>IF(E118="","",VLOOKUP(E118,'Kateg.'!$M$7:$N$16,2,1))</f>
      </c>
      <c r="G118" s="66"/>
    </row>
    <row r="119" spans="2:7" ht="12.75">
      <c r="B119" s="67" t="s">
        <v>355</v>
      </c>
      <c r="C119" s="69"/>
      <c r="D119" s="63"/>
      <c r="E119" s="64"/>
      <c r="F119" s="65">
        <f>IF(E119="","",VLOOKUP(E119,'Kateg.'!$M$7:$N$16,2,1))</f>
      </c>
      <c r="G119" s="66"/>
    </row>
    <row r="120" spans="2:7" ht="12.75">
      <c r="B120" s="67" t="s">
        <v>358</v>
      </c>
      <c r="C120" s="77"/>
      <c r="D120" s="74"/>
      <c r="E120" s="75"/>
      <c r="F120" s="72">
        <f>IF(E120="","",VLOOKUP(E120,'Kateg.'!$M$7:$N$16,2,1))</f>
      </c>
      <c r="G120" s="66"/>
    </row>
    <row r="121" spans="2:7" ht="12.75">
      <c r="B121" s="67" t="s">
        <v>360</v>
      </c>
      <c r="C121" s="69"/>
      <c r="D121" s="63"/>
      <c r="E121" s="64"/>
      <c r="F121" s="65">
        <f>IF(E121="","",VLOOKUP(E121,'Kateg.'!$M$7:$N$16,2,1))</f>
      </c>
      <c r="G121" s="66"/>
    </row>
    <row r="122" spans="2:7" ht="12.75">
      <c r="B122" s="67" t="s">
        <v>363</v>
      </c>
      <c r="C122" s="69"/>
      <c r="D122" s="63"/>
      <c r="E122" s="64"/>
      <c r="F122" s="65">
        <f>IF(E122="","",VLOOKUP(E122,'Kateg.'!$M$7:$N$16,2,1))</f>
      </c>
      <c r="G122" s="66"/>
    </row>
    <row r="123" spans="2:7" ht="12.75">
      <c r="B123" s="67" t="s">
        <v>365</v>
      </c>
      <c r="C123" s="69"/>
      <c r="D123" s="63"/>
      <c r="E123" s="64"/>
      <c r="F123" s="65">
        <f>IF(E123="","",VLOOKUP(E123,'Kateg.'!$M$7:$N$16,2,1))</f>
      </c>
      <c r="G123" s="66"/>
    </row>
    <row r="124" spans="2:7" ht="12.75">
      <c r="B124" s="67" t="s">
        <v>368</v>
      </c>
      <c r="C124" s="69"/>
      <c r="D124" s="63"/>
      <c r="E124" s="64"/>
      <c r="F124" s="65">
        <f>IF(E124="","",VLOOKUP(E124,'Kateg.'!$M$7:$N$16,2,1))</f>
      </c>
      <c r="G124" s="66"/>
    </row>
    <row r="125" spans="2:7" ht="12.75">
      <c r="B125" s="67" t="s">
        <v>371</v>
      </c>
      <c r="C125" s="69"/>
      <c r="D125" s="63"/>
      <c r="E125" s="64"/>
      <c r="F125" s="65">
        <f>IF(E125="","",VLOOKUP(E125,'Kateg.'!$M$7:$N$16,2,1))</f>
      </c>
      <c r="G125" s="66"/>
    </row>
    <row r="126" spans="2:7" ht="12.75">
      <c r="B126" s="67" t="s">
        <v>374</v>
      </c>
      <c r="C126" s="62"/>
      <c r="D126" s="63"/>
      <c r="E126" s="64"/>
      <c r="F126" s="65">
        <f>IF(E126="","",VLOOKUP(E126,'Kateg.'!$M$7:$N$16,2,1))</f>
      </c>
      <c r="G126" s="66"/>
    </row>
    <row r="127" spans="2:7" ht="12.75">
      <c r="B127" s="67" t="s">
        <v>376</v>
      </c>
      <c r="C127" s="62"/>
      <c r="D127" s="63"/>
      <c r="E127" s="64"/>
      <c r="F127" s="65">
        <f>IF(E127="","",VLOOKUP(E127,'Kateg.'!$M$7:$N$16,2,1))</f>
      </c>
      <c r="G127" s="70"/>
    </row>
    <row r="128" spans="2:7" ht="12.75">
      <c r="B128" s="67" t="s">
        <v>379</v>
      </c>
      <c r="C128" s="69"/>
      <c r="D128" s="63"/>
      <c r="E128" s="64"/>
      <c r="F128" s="65">
        <f>IF(E128="","",VLOOKUP(E128,'Kateg.'!$M$7:$N$16,2,1))</f>
      </c>
      <c r="G128" s="66"/>
    </row>
    <row r="129" spans="2:7" ht="12.75">
      <c r="B129" s="67" t="s">
        <v>381</v>
      </c>
      <c r="C129" s="69"/>
      <c r="D129" s="63"/>
      <c r="E129" s="64"/>
      <c r="F129" s="65">
        <f>IF(E129="","",VLOOKUP(E129,'Kateg.'!$M$7:$N$16,2,1))</f>
      </c>
      <c r="G129" s="66"/>
    </row>
    <row r="130" spans="2:7" ht="12.75">
      <c r="B130" s="67" t="s">
        <v>384</v>
      </c>
      <c r="C130" s="69"/>
      <c r="D130" s="63"/>
      <c r="E130" s="64"/>
      <c r="F130" s="65">
        <f>IF(E130="","",VLOOKUP(E130,'Kateg.'!$M$7:$N$16,2,1))</f>
      </c>
      <c r="G130" s="66"/>
    </row>
    <row r="131" spans="2:7" ht="12.75">
      <c r="B131" s="67" t="s">
        <v>387</v>
      </c>
      <c r="C131" s="69"/>
      <c r="D131" s="68"/>
      <c r="E131" s="65"/>
      <c r="F131" s="65">
        <f>IF(E131="","",VLOOKUP(E131,'Kateg.'!$M$7:$N$16,2,1))</f>
      </c>
      <c r="G131" s="70"/>
    </row>
    <row r="132" spans="2:7" ht="12.75">
      <c r="B132" s="67" t="s">
        <v>390</v>
      </c>
      <c r="C132" s="78"/>
      <c r="D132" s="74"/>
      <c r="E132" s="75"/>
      <c r="F132" s="65">
        <f>IF(E132="","",VLOOKUP(E132,'Kateg.'!$M$7:$N$16,2,1))</f>
      </c>
      <c r="G132" s="76"/>
    </row>
    <row r="133" spans="2:7" ht="12.75">
      <c r="B133" s="67" t="s">
        <v>392</v>
      </c>
      <c r="C133" s="62"/>
      <c r="D133" s="68"/>
      <c r="E133" s="65"/>
      <c r="F133" s="65">
        <f>IF(E133="","",VLOOKUP(E133,'Kateg.'!$M$7:$N$16,2,1))</f>
      </c>
      <c r="G133" s="70"/>
    </row>
    <row r="134" spans="2:7" ht="12.75">
      <c r="B134" s="67" t="s">
        <v>395</v>
      </c>
      <c r="C134" s="62"/>
      <c r="D134" s="63"/>
      <c r="E134" s="64"/>
      <c r="F134" s="65">
        <f>IF(E134="","",VLOOKUP(E134,'Kateg.'!$M$7:$N$16,2,1))</f>
      </c>
      <c r="G134" s="66"/>
    </row>
    <row r="135" spans="2:7" ht="12.75">
      <c r="B135" s="67" t="s">
        <v>398</v>
      </c>
      <c r="C135" s="69"/>
      <c r="D135" s="63"/>
      <c r="E135" s="64"/>
      <c r="F135" s="65">
        <f>IF(E135="","",VLOOKUP(E135,'Kateg.'!$M$7:$N$16,2,1))</f>
      </c>
      <c r="G135" s="66"/>
    </row>
    <row r="136" spans="2:7" ht="12.75">
      <c r="B136" s="67" t="s">
        <v>400</v>
      </c>
      <c r="C136" s="69"/>
      <c r="D136" s="63"/>
      <c r="E136" s="64"/>
      <c r="F136" s="65">
        <f>IF(E136="","",VLOOKUP(E136,'Kateg.'!$M$7:$N$16,2,1))</f>
      </c>
      <c r="G136" s="66"/>
    </row>
    <row r="137" spans="2:7" ht="12.75">
      <c r="B137" s="67" t="s">
        <v>403</v>
      </c>
      <c r="C137" s="62"/>
      <c r="D137" s="68"/>
      <c r="E137" s="65"/>
      <c r="F137" s="65">
        <f>IF(E137="","",VLOOKUP(E137,'Kateg.'!$M$7:$N$16,2,1))</f>
      </c>
      <c r="G137" s="66"/>
    </row>
    <row r="138" spans="2:7" ht="12.75">
      <c r="B138" s="67" t="s">
        <v>405</v>
      </c>
      <c r="C138" s="69"/>
      <c r="D138" s="63"/>
      <c r="E138" s="64"/>
      <c r="F138" s="65">
        <f>IF(E138="","",VLOOKUP(E138,'Kateg.'!$M$7:$N$16,2,1))</f>
      </c>
      <c r="G138" s="66"/>
    </row>
    <row r="139" spans="2:7" ht="12.75">
      <c r="B139" s="67" t="s">
        <v>408</v>
      </c>
      <c r="C139" s="69"/>
      <c r="D139" s="89"/>
      <c r="E139" s="64"/>
      <c r="F139" s="72">
        <f>IF(E139="","",VLOOKUP(E139,'Kateg.'!$M$7:$N$16,2,1))</f>
      </c>
      <c r="G139" s="90"/>
    </row>
    <row r="140" spans="2:7" ht="12.75">
      <c r="B140" s="67" t="s">
        <v>411</v>
      </c>
      <c r="C140" s="77"/>
      <c r="D140" s="91"/>
      <c r="E140" s="75"/>
      <c r="F140" s="72">
        <f>IF(E140="","",VLOOKUP(E140,'Kateg.'!$M$7:$N$16,2,1))</f>
      </c>
      <c r="G140" s="92"/>
    </row>
    <row r="141" spans="2:7" ht="12.75">
      <c r="B141" s="67" t="s">
        <v>414</v>
      </c>
      <c r="C141" s="69"/>
      <c r="D141" s="89"/>
      <c r="E141" s="64"/>
      <c r="F141" s="72">
        <f>IF(E141="","",VLOOKUP(E141,'Kateg.'!$M$7:$N$16,2,1))</f>
      </c>
      <c r="G141" s="90"/>
    </row>
    <row r="142" spans="2:7" ht="12.75">
      <c r="B142" s="67" t="s">
        <v>416</v>
      </c>
      <c r="C142" s="69"/>
      <c r="D142" s="89"/>
      <c r="E142" s="64"/>
      <c r="F142" s="72">
        <f>IF(E142="","",VLOOKUP(E142,'Kateg.'!$M$7:$N$16,2,1))</f>
      </c>
      <c r="G142" s="90"/>
    </row>
    <row r="143" spans="2:7" ht="12.75">
      <c r="B143" s="67" t="s">
        <v>417</v>
      </c>
      <c r="C143" s="69"/>
      <c r="D143" s="89"/>
      <c r="E143" s="64"/>
      <c r="F143" s="72">
        <f>IF(E143="","",VLOOKUP(E143,'Kateg.'!$M$7:$N$16,2,1))</f>
      </c>
      <c r="G143" s="90"/>
    </row>
    <row r="144" spans="2:7" ht="12.75">
      <c r="B144" s="67" t="s">
        <v>419</v>
      </c>
      <c r="C144" s="69"/>
      <c r="D144" s="89"/>
      <c r="E144" s="64"/>
      <c r="F144" s="72">
        <f>IF(E144="","",VLOOKUP(E144,'Kateg.'!$M$7:$N$16,2,1))</f>
      </c>
      <c r="G144" s="90"/>
    </row>
    <row r="145" spans="2:7" ht="12.75">
      <c r="B145" s="67" t="s">
        <v>422</v>
      </c>
      <c r="C145" s="69"/>
      <c r="D145" s="89"/>
      <c r="E145" s="64"/>
      <c r="F145" s="72">
        <f>IF(E145="","",VLOOKUP(E145,'Kateg.'!$M$7:$N$16,2,1))</f>
      </c>
      <c r="G145" s="90"/>
    </row>
    <row r="146" spans="2:7" ht="12.75">
      <c r="B146" s="67" t="s">
        <v>424</v>
      </c>
      <c r="C146" s="69"/>
      <c r="D146" s="89"/>
      <c r="E146" s="64"/>
      <c r="F146" s="72">
        <f>IF(E146="","",VLOOKUP(E146,'Kateg.'!$M$7:$N$16,2,1))</f>
      </c>
      <c r="G146" s="90"/>
    </row>
    <row r="147" spans="2:7" ht="12.75">
      <c r="B147" s="67" t="s">
        <v>427</v>
      </c>
      <c r="C147" s="69"/>
      <c r="D147" s="89"/>
      <c r="E147" s="64"/>
      <c r="F147" s="72">
        <f>IF(E147="","",VLOOKUP(E147,'Kateg.'!$M$7:$N$16,2,1))</f>
      </c>
      <c r="G147" s="90"/>
    </row>
    <row r="148" spans="2:7" ht="12.75">
      <c r="B148" s="67" t="s">
        <v>430</v>
      </c>
      <c r="C148" s="62"/>
      <c r="D148" s="93"/>
      <c r="E148" s="65"/>
      <c r="F148" s="72">
        <f>IF(E148="","",VLOOKUP(E148,'Kateg.'!$M$7:$N$16,2,1))</f>
      </c>
      <c r="G148" s="94"/>
    </row>
    <row r="149" spans="2:7" ht="12.75">
      <c r="B149" s="67" t="s">
        <v>433</v>
      </c>
      <c r="C149" s="69"/>
      <c r="D149" s="89"/>
      <c r="E149" s="64"/>
      <c r="F149" s="72">
        <f>IF(E149="","",VLOOKUP(E149,'Kateg.'!$M$7:$N$16,2,1))</f>
      </c>
      <c r="G149" s="90"/>
    </row>
    <row r="150" spans="2:7" ht="12.75">
      <c r="B150" s="67" t="s">
        <v>436</v>
      </c>
      <c r="C150" s="62"/>
      <c r="D150" s="93"/>
      <c r="E150" s="65"/>
      <c r="F150" s="72">
        <f>IF(E150="","",VLOOKUP(E150,'Kateg.'!$M$7:$N$16,2,1))</f>
      </c>
      <c r="G150" s="94"/>
    </row>
    <row r="151" spans="2:7" ht="12.75">
      <c r="B151" s="67" t="s">
        <v>437</v>
      </c>
      <c r="C151" s="69"/>
      <c r="D151" s="89"/>
      <c r="E151" s="64"/>
      <c r="F151" s="72">
        <f>IF(E151="","",VLOOKUP(E151,'Kateg.'!$M$7:$N$16,2,1))</f>
      </c>
      <c r="G151" s="90"/>
    </row>
    <row r="152" spans="2:7" ht="12.75">
      <c r="B152" s="67" t="s">
        <v>439</v>
      </c>
      <c r="C152" s="69"/>
      <c r="D152" s="89"/>
      <c r="E152" s="64"/>
      <c r="F152" s="72">
        <f>IF(E152="","",VLOOKUP(E152,'Kateg.'!$M$7:$N$16,2,1))</f>
      </c>
      <c r="G152" s="90"/>
    </row>
    <row r="153" spans="2:7" ht="12.75">
      <c r="B153" s="67" t="s">
        <v>441</v>
      </c>
      <c r="C153" s="69"/>
      <c r="D153" s="89"/>
      <c r="E153" s="64"/>
      <c r="F153" s="72">
        <f>IF(E153="","",VLOOKUP(E153,'Kateg.'!$M$7:$N$16,2,1))</f>
      </c>
      <c r="G153" s="94"/>
    </row>
    <row r="154" spans="2:7" ht="12.75">
      <c r="B154" s="67" t="s">
        <v>443</v>
      </c>
      <c r="C154" s="69"/>
      <c r="D154" s="89"/>
      <c r="E154" s="64"/>
      <c r="F154" s="72">
        <f>IF(E154="","",VLOOKUP(E154,'Kateg.'!$M$7:$N$16,2,1))</f>
      </c>
      <c r="G154" s="90"/>
    </row>
    <row r="155" spans="2:7" ht="12.75">
      <c r="B155" s="67" t="s">
        <v>445</v>
      </c>
      <c r="C155" s="69"/>
      <c r="D155" s="89"/>
      <c r="E155" s="64"/>
      <c r="F155" s="72">
        <f>IF(E155="","",VLOOKUP(E155,'Kateg.'!$M$7:$N$16,2,1))</f>
      </c>
      <c r="G155" s="90"/>
    </row>
    <row r="156" spans="2:7" ht="12.75">
      <c r="B156" s="67" t="s">
        <v>448</v>
      </c>
      <c r="C156" s="69"/>
      <c r="D156" s="89"/>
      <c r="E156" s="64"/>
      <c r="F156" s="72">
        <f>IF(E156="","",VLOOKUP(E156,'Kateg.'!$M$7:$N$16,2,1))</f>
      </c>
      <c r="G156" s="90"/>
    </row>
    <row r="157" spans="2:7" ht="12.75">
      <c r="B157" s="67" t="s">
        <v>450</v>
      </c>
      <c r="C157" s="69"/>
      <c r="D157" s="89"/>
      <c r="E157" s="64"/>
      <c r="F157" s="72">
        <f>IF(E157="","",VLOOKUP(E157,'Kateg.'!$M$7:$N$16,2,1))</f>
      </c>
      <c r="G157" s="94"/>
    </row>
    <row r="158" spans="2:7" ht="12.75">
      <c r="B158" s="67" t="s">
        <v>452</v>
      </c>
      <c r="C158" s="67"/>
      <c r="D158" s="89"/>
      <c r="E158" s="64"/>
      <c r="F158" s="72">
        <f>IF(E158="","",VLOOKUP(E158,'Kateg.'!$M$7:$N$16,2,1))</f>
      </c>
      <c r="G158" s="90"/>
    </row>
    <row r="159" spans="2:7" ht="12.75">
      <c r="B159" s="67" t="s">
        <v>454</v>
      </c>
      <c r="C159" s="69"/>
      <c r="D159" s="89"/>
      <c r="E159" s="64"/>
      <c r="F159" s="72">
        <f>IF(E159="","",VLOOKUP(E159,'Kateg.'!$M$7:$N$16,2,1))</f>
      </c>
      <c r="G159" s="90"/>
    </row>
    <row r="160" spans="2:7" ht="12.75">
      <c r="B160" s="67" t="s">
        <v>456</v>
      </c>
      <c r="C160" s="69"/>
      <c r="D160" s="89"/>
      <c r="E160" s="64"/>
      <c r="F160" s="72">
        <f>IF(E160="","",VLOOKUP(E160,'Kateg.'!$M$7:$N$16,2,1))</f>
      </c>
      <c r="G160" s="90"/>
    </row>
    <row r="161" spans="2:7" ht="12.75">
      <c r="B161" s="67" t="s">
        <v>458</v>
      </c>
      <c r="C161" s="62"/>
      <c r="D161" s="93"/>
      <c r="E161" s="65"/>
      <c r="F161" s="72">
        <f>IF(E161="","",VLOOKUP(E161,'Kateg.'!$M$7:$N$16,2,1))</f>
      </c>
      <c r="G161" s="94"/>
    </row>
    <row r="162" spans="2:7" ht="12.75">
      <c r="B162" s="67" t="s">
        <v>460</v>
      </c>
      <c r="C162" s="69"/>
      <c r="D162" s="89"/>
      <c r="E162" s="64"/>
      <c r="F162" s="72">
        <f>IF(E162="","",VLOOKUP(E162,'Kateg.'!$M$7:$N$16,2,1))</f>
      </c>
      <c r="G162" s="90"/>
    </row>
    <row r="163" spans="2:7" ht="12.75">
      <c r="B163" s="67" t="s">
        <v>463</v>
      </c>
      <c r="C163" s="77"/>
      <c r="D163" s="91"/>
      <c r="E163" s="75"/>
      <c r="F163" s="72">
        <f>IF(E163="","",VLOOKUP(E163,'Kateg.'!$M$7:$N$16,2,1))</f>
      </c>
      <c r="G163" s="92"/>
    </row>
    <row r="164" spans="2:7" ht="12.75">
      <c r="B164" s="67" t="s">
        <v>466</v>
      </c>
      <c r="C164" s="62"/>
      <c r="D164" s="93"/>
      <c r="E164" s="65"/>
      <c r="F164" s="72">
        <f>IF(E164="","",VLOOKUP(E164,'Kateg.'!$M$7:$N$16,2,1))</f>
      </c>
      <c r="G164" s="94"/>
    </row>
    <row r="165" spans="2:7" ht="12.75">
      <c r="B165" s="67" t="s">
        <v>469</v>
      </c>
      <c r="C165" s="69"/>
      <c r="D165" s="89"/>
      <c r="E165" s="64"/>
      <c r="F165" s="72">
        <f>IF(E165="","",VLOOKUP(E165,'Kateg.'!$M$7:$N$16,2,1))</f>
      </c>
      <c r="G165" s="90"/>
    </row>
    <row r="166" spans="2:7" ht="12.75">
      <c r="B166" s="67" t="s">
        <v>471</v>
      </c>
      <c r="C166" s="69"/>
      <c r="D166" s="89"/>
      <c r="E166" s="64"/>
      <c r="F166" s="72">
        <f>IF(E166="","",VLOOKUP(E166,'Kateg.'!$M$7:$N$16,2,1))</f>
      </c>
      <c r="G166" s="90"/>
    </row>
    <row r="167" spans="2:7" ht="12.75">
      <c r="B167" s="67" t="s">
        <v>473</v>
      </c>
      <c r="C167" s="69"/>
      <c r="D167" s="89"/>
      <c r="E167" s="64"/>
      <c r="F167" s="72">
        <f>IF(E167="","",VLOOKUP(E167,'Kateg.'!$M$7:$N$16,2,1))</f>
      </c>
      <c r="G167" s="94"/>
    </row>
    <row r="168" spans="2:7" ht="12.75">
      <c r="B168" s="67" t="s">
        <v>475</v>
      </c>
      <c r="C168" s="69"/>
      <c r="D168" s="89"/>
      <c r="E168" s="64"/>
      <c r="F168" s="72">
        <f>IF(E168="","",VLOOKUP(E168,'Kateg.'!$M$7:$N$16,2,1))</f>
      </c>
      <c r="G168" s="90"/>
    </row>
    <row r="169" spans="2:7" ht="12.75">
      <c r="B169" s="67" t="s">
        <v>477</v>
      </c>
      <c r="C169" s="69"/>
      <c r="D169" s="89"/>
      <c r="E169" s="64"/>
      <c r="F169" s="72">
        <f>IF(E169="","",VLOOKUP(E169,'Kateg.'!$M$7:$N$16,2,1))</f>
      </c>
      <c r="G169" s="90"/>
    </row>
    <row r="170" spans="2:7" ht="12.75">
      <c r="B170" s="67" t="s">
        <v>479</v>
      </c>
      <c r="C170" s="69"/>
      <c r="D170" s="89"/>
      <c r="E170" s="64"/>
      <c r="F170" s="72">
        <f>IF(E170="","",VLOOKUP(E170,'Kateg.'!$M$7:$N$16,2,1))</f>
      </c>
      <c r="G170" s="90"/>
    </row>
    <row r="171" spans="2:7" ht="12.75">
      <c r="B171" s="67" t="s">
        <v>481</v>
      </c>
      <c r="C171" s="69"/>
      <c r="D171" s="89"/>
      <c r="E171" s="64"/>
      <c r="F171" s="72">
        <f>IF(E171="","",VLOOKUP(E171,'Kateg.'!$M$7:$N$16,2,1))</f>
      </c>
      <c r="G171" s="90"/>
    </row>
    <row r="172" spans="2:7" ht="12.75">
      <c r="B172" s="67" t="s">
        <v>483</v>
      </c>
      <c r="C172" s="69"/>
      <c r="D172" s="89"/>
      <c r="E172" s="64"/>
      <c r="F172" s="72">
        <f>IF(E172="","",VLOOKUP(E172,'Kateg.'!$M$7:$N$16,2,1))</f>
      </c>
      <c r="G172" s="90"/>
    </row>
    <row r="173" spans="2:7" ht="12.75">
      <c r="B173" s="67" t="s">
        <v>486</v>
      </c>
      <c r="C173" s="69"/>
      <c r="D173" s="89"/>
      <c r="E173" s="64"/>
      <c r="F173" s="72">
        <f>IF(E173="","",VLOOKUP(E173,'Kateg.'!$M$7:$N$16,2,1))</f>
      </c>
      <c r="G173" s="90"/>
    </row>
    <row r="174" spans="2:7" ht="12.75">
      <c r="B174" s="67" t="s">
        <v>488</v>
      </c>
      <c r="C174" s="69"/>
      <c r="D174" s="89"/>
      <c r="E174" s="64"/>
      <c r="F174" s="72">
        <f>IF(E174="","",VLOOKUP(E174,'Kateg.'!$M$7:$N$16,2,1))</f>
      </c>
      <c r="G174" s="90"/>
    </row>
    <row r="175" spans="2:7" ht="12.75">
      <c r="B175" s="67" t="s">
        <v>490</v>
      </c>
      <c r="C175" s="69"/>
      <c r="D175" s="89"/>
      <c r="E175" s="64"/>
      <c r="F175" s="72">
        <f>IF(E175="","",VLOOKUP(E175,'Kateg.'!$M$7:$N$16,2,1))</f>
      </c>
      <c r="G175" s="90"/>
    </row>
    <row r="176" spans="2:7" ht="12.75">
      <c r="B176" s="67" t="s">
        <v>493</v>
      </c>
      <c r="C176" s="69"/>
      <c r="D176" s="89"/>
      <c r="E176" s="64"/>
      <c r="F176" s="72">
        <f>IF(E176="","",VLOOKUP(E176,'Kateg.'!$M$7:$N$16,2,1))</f>
      </c>
      <c r="G176" s="90"/>
    </row>
    <row r="177" spans="2:7" ht="12.75">
      <c r="B177" s="67" t="s">
        <v>496</v>
      </c>
      <c r="C177" s="69"/>
      <c r="D177" s="89"/>
      <c r="E177" s="64"/>
      <c r="F177" s="72">
        <f>IF(E177="","",VLOOKUP(E177,'Kateg.'!$M$7:$N$16,2,1))</f>
      </c>
      <c r="G177" s="90"/>
    </row>
    <row r="178" spans="2:7" ht="12.75">
      <c r="B178" s="67" t="s">
        <v>498</v>
      </c>
      <c r="C178" s="69"/>
      <c r="D178" s="89"/>
      <c r="E178" s="64"/>
      <c r="F178" s="72">
        <f>IF(E178="","",VLOOKUP(E178,'Kateg.'!$M$7:$N$16,2,1))</f>
      </c>
      <c r="G178" s="90"/>
    </row>
    <row r="179" spans="2:7" ht="12.75">
      <c r="B179" s="67" t="s">
        <v>501</v>
      </c>
      <c r="C179" s="69"/>
      <c r="D179" s="89"/>
      <c r="E179" s="64"/>
      <c r="F179" s="72">
        <f>IF(E179="","",VLOOKUP(E179,'Kateg.'!$M$7:$N$16,2,1))</f>
      </c>
      <c r="G179" s="90"/>
    </row>
    <row r="180" spans="2:7" ht="12.75">
      <c r="B180" s="67" t="s">
        <v>504</v>
      </c>
      <c r="C180" s="69"/>
      <c r="D180" s="89"/>
      <c r="E180" s="64"/>
      <c r="F180" s="72">
        <f>IF(E180="","",VLOOKUP(E180,'Kateg.'!$M$7:$N$16,2,1))</f>
      </c>
      <c r="G180" s="90"/>
    </row>
    <row r="181" spans="2:7" ht="12.75">
      <c r="B181" s="67" t="s">
        <v>506</v>
      </c>
      <c r="C181" s="69"/>
      <c r="D181" s="89"/>
      <c r="E181" s="64"/>
      <c r="F181" s="72">
        <f>IF(E181="","",VLOOKUP(E181,'Kateg.'!$M$7:$N$16,2,1))</f>
      </c>
      <c r="G181" s="90"/>
    </row>
    <row r="182" spans="2:7" ht="12.75">
      <c r="B182" s="67" t="s">
        <v>509</v>
      </c>
      <c r="C182" s="69"/>
      <c r="D182" s="89"/>
      <c r="E182" s="64"/>
      <c r="F182" s="72">
        <f>IF(E182="","",VLOOKUP(E182,'Kateg.'!$M$7:$N$16,2,1))</f>
      </c>
      <c r="G182" s="90"/>
    </row>
    <row r="183" spans="2:7" ht="12.75">
      <c r="B183" s="67" t="s">
        <v>511</v>
      </c>
      <c r="C183" s="69"/>
      <c r="D183" s="89"/>
      <c r="E183" s="64"/>
      <c r="F183" s="72">
        <f>IF(E183="","",VLOOKUP(E183,'Kateg.'!$M$7:$N$16,2,1))</f>
      </c>
      <c r="G183" s="90"/>
    </row>
    <row r="184" spans="2:7" ht="12.75">
      <c r="B184" s="67" t="s">
        <v>513</v>
      </c>
      <c r="C184" s="69"/>
      <c r="D184" s="89"/>
      <c r="E184" s="64"/>
      <c r="F184" s="72">
        <f>IF(E184="","",VLOOKUP(E184,'Kateg.'!$M$7:$N$16,2,1))</f>
      </c>
      <c r="G184" s="90"/>
    </row>
    <row r="185" spans="2:7" ht="12.75">
      <c r="B185" s="67" t="s">
        <v>516</v>
      </c>
      <c r="C185" s="69"/>
      <c r="D185" s="89"/>
      <c r="E185" s="64"/>
      <c r="F185" s="72">
        <f>IF(E185="","",VLOOKUP(E185,'Kateg.'!$M$7:$N$16,2,1))</f>
      </c>
      <c r="G185" s="90"/>
    </row>
    <row r="186" spans="2:7" ht="12.75">
      <c r="B186" s="67" t="s">
        <v>518</v>
      </c>
      <c r="C186" s="69"/>
      <c r="D186" s="89"/>
      <c r="E186" s="64"/>
      <c r="F186" s="72">
        <f>IF(E186="","",VLOOKUP(E186,'Kateg.'!$M$7:$N$16,2,1))</f>
      </c>
      <c r="G186" s="90"/>
    </row>
    <row r="187" spans="2:7" ht="12.75">
      <c r="B187" s="67" t="s">
        <v>521</v>
      </c>
      <c r="C187" s="69"/>
      <c r="D187" s="89"/>
      <c r="E187" s="64"/>
      <c r="F187" s="72">
        <f>IF(E187="","",VLOOKUP(E187,'Kateg.'!$M$7:$N$16,2,1))</f>
      </c>
      <c r="G187" s="90"/>
    </row>
    <row r="188" spans="2:7" ht="12.75">
      <c r="B188" s="67" t="s">
        <v>524</v>
      </c>
      <c r="C188" s="69"/>
      <c r="D188" s="89"/>
      <c r="E188" s="64"/>
      <c r="F188" s="72">
        <f>IF(E188="","",VLOOKUP(E188,'Kateg.'!$M$7:$N$16,2,1))</f>
      </c>
      <c r="G188" s="90"/>
    </row>
    <row r="189" spans="2:7" ht="12.75">
      <c r="B189" s="67" t="s">
        <v>527</v>
      </c>
      <c r="C189" s="69"/>
      <c r="D189" s="89"/>
      <c r="E189" s="64"/>
      <c r="F189" s="72">
        <f>IF(E189="","",VLOOKUP(E189,'Kateg.'!$M$7:$N$16,2,1))</f>
      </c>
      <c r="G189" s="90"/>
    </row>
    <row r="190" spans="2:7" ht="12.75">
      <c r="B190" s="67" t="s">
        <v>530</v>
      </c>
      <c r="C190" s="69"/>
      <c r="D190" s="89"/>
      <c r="E190" s="64"/>
      <c r="F190" s="72">
        <f>IF(E190="","",VLOOKUP(E190,'Kateg.'!$M$7:$N$16,2,1))</f>
      </c>
      <c r="G190" s="90"/>
    </row>
    <row r="191" spans="2:7" ht="12.75">
      <c r="B191" s="67" t="s">
        <v>533</v>
      </c>
      <c r="C191" s="69"/>
      <c r="D191" s="89"/>
      <c r="E191" s="64"/>
      <c r="F191" s="72">
        <f>IF(E191="","",VLOOKUP(E191,'Kateg.'!$M$7:$N$16,2,1))</f>
      </c>
      <c r="G191" s="90"/>
    </row>
    <row r="192" spans="2:7" ht="12.75">
      <c r="B192" s="67" t="s">
        <v>536</v>
      </c>
      <c r="C192" s="69"/>
      <c r="D192" s="89"/>
      <c r="E192" s="64"/>
      <c r="F192" s="72">
        <f>IF(E192="","",VLOOKUP(E192,'Kateg.'!$M$7:$N$16,2,1))</f>
      </c>
      <c r="G192" s="90"/>
    </row>
    <row r="193" spans="2:7" ht="12.75">
      <c r="B193" s="67" t="s">
        <v>538</v>
      </c>
      <c r="C193" s="69"/>
      <c r="D193" s="89"/>
      <c r="E193" s="64"/>
      <c r="F193" s="72">
        <f>IF(E193="","",VLOOKUP(E193,'Kateg.'!$M$7:$N$16,2,1))</f>
      </c>
      <c r="G193" s="90"/>
    </row>
    <row r="194" spans="2:7" ht="12.75">
      <c r="B194" s="67" t="s">
        <v>540</v>
      </c>
      <c r="C194" s="69"/>
      <c r="D194" s="89"/>
      <c r="E194" s="64"/>
      <c r="F194" s="72">
        <f>IF(E194="","",VLOOKUP(E194,'Kateg.'!$M$7:$N$16,2,1))</f>
      </c>
      <c r="G194" s="90"/>
    </row>
    <row r="195" spans="2:7" ht="12.75">
      <c r="B195" s="67" t="s">
        <v>543</v>
      </c>
      <c r="C195" s="69"/>
      <c r="D195" s="89"/>
      <c r="E195" s="64"/>
      <c r="F195" s="72">
        <f>IF(E195="","",VLOOKUP(E195,'Kateg.'!$M$7:$N$16,2,1))</f>
      </c>
      <c r="G195" s="90"/>
    </row>
    <row r="196" spans="2:7" ht="12.75">
      <c r="B196" s="67" t="s">
        <v>546</v>
      </c>
      <c r="C196" s="69"/>
      <c r="D196" s="89"/>
      <c r="E196" s="64"/>
      <c r="F196" s="72">
        <f>IF(E196="","",VLOOKUP(E196,'Kateg.'!$M$7:$N$16,2,1))</f>
      </c>
      <c r="G196" s="90"/>
    </row>
    <row r="197" spans="2:7" ht="12.75">
      <c r="B197" s="67" t="s">
        <v>549</v>
      </c>
      <c r="C197" s="69"/>
      <c r="D197" s="89"/>
      <c r="E197" s="64"/>
      <c r="F197" s="72">
        <f>IF(E197="","",VLOOKUP(E197,'Kateg.'!$M$7:$N$16,2,1))</f>
      </c>
      <c r="G197" s="90"/>
    </row>
    <row r="198" spans="2:7" ht="12.75">
      <c r="B198" s="67" t="s">
        <v>552</v>
      </c>
      <c r="C198" s="69"/>
      <c r="D198" s="89"/>
      <c r="E198" s="64"/>
      <c r="F198" s="72">
        <f>IF(E198="","",VLOOKUP(E198,'Kateg.'!$M$7:$N$16,2,1))</f>
      </c>
      <c r="G198" s="90"/>
    </row>
    <row r="199" spans="2:7" ht="12.75">
      <c r="B199" s="67" t="s">
        <v>555</v>
      </c>
      <c r="C199" s="69"/>
      <c r="D199" s="89"/>
      <c r="E199" s="64"/>
      <c r="F199" s="72">
        <f>IF(E199="","",VLOOKUP(E199,'Kateg.'!$M$7:$N$16,2,1))</f>
      </c>
      <c r="G199" s="90"/>
    </row>
    <row r="200" spans="2:7" ht="12.75">
      <c r="B200" s="67" t="s">
        <v>558</v>
      </c>
      <c r="C200" s="69"/>
      <c r="D200" s="89"/>
      <c r="E200" s="64"/>
      <c r="F200" s="72">
        <f>IF(E200="","",VLOOKUP(E200,'Kateg.'!$M$7:$N$16,2,1))</f>
      </c>
      <c r="G200" s="90"/>
    </row>
    <row r="201" spans="2:7" ht="12.75">
      <c r="B201" s="67" t="s">
        <v>561</v>
      </c>
      <c r="C201" s="69"/>
      <c r="D201" s="89"/>
      <c r="E201" s="64"/>
      <c r="F201" s="72">
        <f>IF(E201="","",VLOOKUP(E201,'Kateg.'!$M$7:$N$16,2,1))</f>
      </c>
      <c r="G201" s="90"/>
    </row>
    <row r="202" spans="2:7" ht="12.75">
      <c r="B202" s="67" t="s">
        <v>563</v>
      </c>
      <c r="C202" s="69"/>
      <c r="D202" s="89"/>
      <c r="E202" s="64"/>
      <c r="F202" s="72">
        <f>IF(E202="","",VLOOKUP(E202,'Kateg.'!$M$7:$N$16,2,1))</f>
      </c>
      <c r="G202" s="90"/>
    </row>
    <row r="203" spans="2:7" ht="12.75">
      <c r="B203" s="79" t="s">
        <v>565</v>
      </c>
      <c r="C203" s="80"/>
      <c r="D203" s="95"/>
      <c r="E203" s="82"/>
      <c r="F203" s="72">
        <f>IF(E203="","",VLOOKUP(E203,'Kateg.'!$M$7:$N$16,2,1))</f>
      </c>
      <c r="G203" s="90"/>
    </row>
    <row r="204" spans="2:7" ht="12.75">
      <c r="B204" s="83"/>
      <c r="C204" s="83"/>
      <c r="D204" s="83"/>
      <c r="E204" s="83"/>
      <c r="F204" s="83"/>
      <c r="G204" s="83"/>
    </row>
  </sheetData>
  <sheetProtection selectLockedCells="1" selectUnlockedCells="1"/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J41"/>
  <sheetViews>
    <sheetView workbookViewId="0" topLeftCell="A1">
      <selection activeCell="A1" sqref="A1"/>
    </sheetView>
  </sheetViews>
  <sheetFormatPr defaultColWidth="9.140625" defaultRowHeight="12.75"/>
  <cols>
    <col min="1" max="1" width="1.8515625" style="1" customWidth="1"/>
    <col min="2" max="3" width="7.140625" style="1" customWidth="1"/>
    <col min="4" max="4" width="24.28125" style="1" customWidth="1"/>
    <col min="5" max="5" width="6.421875" style="1" customWidth="1"/>
    <col min="6" max="6" width="5.7109375" style="1" customWidth="1"/>
    <col min="7" max="7" width="31.421875" style="1" customWidth="1"/>
    <col min="8" max="8" width="14.28125" style="1" customWidth="1"/>
    <col min="9" max="9" width="1.7109375" style="1" customWidth="1"/>
    <col min="10" max="27" width="3.140625" style="1" customWidth="1"/>
    <col min="28" max="16384" width="8.7109375" style="1" customWidth="1"/>
  </cols>
  <sheetData>
    <row r="1" ht="52.5" customHeight="1"/>
    <row r="2" ht="12.75">
      <c r="B2" s="96" t="str">
        <f>CONCATENATE("ÚPICKÁ DESÍTKA - ",'Kateg.'!E3)</f>
        <v>ÚPICKÁ DESÍTKA - 2015</v>
      </c>
    </row>
    <row r="3" spans="2:8" ht="22.5" customHeight="1">
      <c r="B3" s="97" t="str">
        <f>IF(H3="","",VLOOKUP(H3,'Kateg.'!$B$6:$H$26,7,0))</f>
        <v>Předškolní chlapci  (2009 a mladší)</v>
      </c>
      <c r="C3" s="50"/>
      <c r="D3" s="52"/>
      <c r="E3" s="52"/>
      <c r="F3" s="52"/>
      <c r="G3" s="52"/>
      <c r="H3" s="98" t="s">
        <v>20</v>
      </c>
    </row>
    <row r="4" spans="2:8" ht="21" customHeight="1">
      <c r="B4" s="53" t="s">
        <v>803</v>
      </c>
      <c r="C4" s="53" t="s">
        <v>67</v>
      </c>
      <c r="D4" s="53" t="s">
        <v>68</v>
      </c>
      <c r="E4" s="86" t="s">
        <v>69</v>
      </c>
      <c r="F4" s="86" t="s">
        <v>70</v>
      </c>
      <c r="G4" s="53" t="s">
        <v>71</v>
      </c>
      <c r="H4" s="53" t="s">
        <v>804</v>
      </c>
    </row>
    <row r="5" spans="2:8" ht="18.75" customHeight="1">
      <c r="B5" s="99" t="s">
        <v>72</v>
      </c>
      <c r="C5" s="100">
        <v>76</v>
      </c>
      <c r="D5" s="101" t="str">
        <f>IF(C5="","",VLOOKUP(C5,SM!$C$4:$G$253,2,1))</f>
        <v>Hurdálek Tobiáš</v>
      </c>
      <c r="E5" s="102">
        <f>IF(C5="","",VLOOKUP(C5,SM!$C$4:$G$253,3,1))</f>
        <v>2009</v>
      </c>
      <c r="F5" s="102" t="str">
        <f>IF(C5="","",VLOOKUP(C5,SM!$C$4:$G$253,4,1))</f>
        <v>M1</v>
      </c>
      <c r="G5" s="103" t="str">
        <f>IF(C5="","",VLOOKUP(C5,SM!$C$4:$G$253,5,1))</f>
        <v>LOKO Trutnov</v>
      </c>
      <c r="H5" s="104" t="s">
        <v>805</v>
      </c>
    </row>
    <row r="6" spans="2:8" ht="18.75" customHeight="1">
      <c r="B6" s="105" t="s">
        <v>75</v>
      </c>
      <c r="C6" s="106">
        <v>317</v>
      </c>
      <c r="D6" s="107" t="str">
        <f>IF(C6="","",VLOOKUP(C6,SM!$C$4:$G$253,2,1))</f>
        <v>Zajac Jakub</v>
      </c>
      <c r="E6" s="108">
        <f>IF(C6="","",VLOOKUP(C6,SM!$C$4:$G$253,3,1))</f>
        <v>2009</v>
      </c>
      <c r="F6" s="109" t="str">
        <f>IF(C6="","",VLOOKUP(C6,SM!$C$4:$G$253,4,1))</f>
        <v>M1</v>
      </c>
      <c r="G6" s="110" t="str">
        <f>IF(C6="","",VLOOKUP(C6,SM!$C$4:$G$253,5,1))</f>
        <v>Polsko</v>
      </c>
      <c r="H6" s="111" t="s">
        <v>806</v>
      </c>
    </row>
    <row r="7" spans="2:8" ht="18.75" customHeight="1">
      <c r="B7" s="112" t="s">
        <v>77</v>
      </c>
      <c r="C7" s="106">
        <v>312</v>
      </c>
      <c r="D7" s="107" t="str">
        <f>IF(C7="","",VLOOKUP(C7,SM!$C$4:$G$253,2,1))</f>
        <v>Šimák Marek</v>
      </c>
      <c r="E7" s="108">
        <f>IF(C7="","",VLOOKUP(C7,SM!$C$4:$G$253,3,1))</f>
        <v>2012</v>
      </c>
      <c r="F7" s="109" t="str">
        <f>IF(C7="","",VLOOKUP(C7,SM!$C$4:$G$253,4,1))</f>
        <v>M1</v>
      </c>
      <c r="G7" s="110" t="str">
        <f>IF(C7="","",VLOOKUP(C7,SM!$C$4:$G$253,5,1))</f>
        <v>Hradec Králové</v>
      </c>
      <c r="H7" s="113" t="s">
        <v>807</v>
      </c>
    </row>
    <row r="8" spans="2:8" ht="18.75" customHeight="1">
      <c r="B8" s="112" t="s">
        <v>79</v>
      </c>
      <c r="C8" s="106"/>
      <c r="D8" s="107">
        <f>IF(C8="","",VLOOKUP(C8,SM!$C$4:$G$253,2,1))</f>
      </c>
      <c r="E8" s="108">
        <f>IF(C8="","",VLOOKUP(C8,SM!$C$4:$G$253,3,1))</f>
      </c>
      <c r="F8" s="109">
        <f>IF(C8="","",VLOOKUP(C8,SM!$C$4:$G$253,4,1))</f>
      </c>
      <c r="G8" s="114">
        <f>IF(C8="","",VLOOKUP(C8,SM!$C$4:$G$253,5,1))</f>
      </c>
      <c r="H8" s="115"/>
    </row>
    <row r="9" spans="2:8" ht="18.75" customHeight="1">
      <c r="B9" s="112" t="s">
        <v>81</v>
      </c>
      <c r="C9" s="106"/>
      <c r="D9" s="116">
        <f>IF(C9="","",VLOOKUP(C9,SM!$C$4:$G$253,2,1))</f>
      </c>
      <c r="E9" s="117">
        <f>IF(C9="","",VLOOKUP(C9,SM!$C$4:$G$253,3,1))</f>
      </c>
      <c r="F9" s="109">
        <f>IF(C9="","",VLOOKUP(C9,SM!$C$4:$G$253,4,1))</f>
      </c>
      <c r="G9" s="118">
        <f>IF(C9="","",VLOOKUP(C9,SM!$C$4:$G$253,5,1))</f>
      </c>
      <c r="H9" s="111"/>
    </row>
    <row r="10" spans="2:8" ht="18.75" customHeight="1">
      <c r="B10" s="112" t="s">
        <v>84</v>
      </c>
      <c r="C10" s="106"/>
      <c r="D10" s="107">
        <f>IF(C10="","",VLOOKUP(C10,SM!$C$4:$G$253,2,1))</f>
      </c>
      <c r="E10" s="108">
        <f>IF(C10="","",VLOOKUP(C10,SM!$C$4:$G$253,3,1))</f>
      </c>
      <c r="F10" s="109">
        <f>IF(C10="","",VLOOKUP(C10,SM!$C$4:$G$253,4,1))</f>
      </c>
      <c r="G10" s="114">
        <f>IF(C10="","",VLOOKUP(C10,SM!$C$4:$G$253,5,1))</f>
      </c>
      <c r="H10" s="113"/>
    </row>
    <row r="11" spans="2:8" ht="18.75" customHeight="1">
      <c r="B11" s="112" t="s">
        <v>87</v>
      </c>
      <c r="C11" s="106"/>
      <c r="D11" s="107">
        <f>IF(C11="","",VLOOKUP(C11,SM!$C$4:$G$253,2,1))</f>
      </c>
      <c r="E11" s="108">
        <f>IF(C11="","",VLOOKUP(C11,SM!$C$4:$G$253,3,1))</f>
      </c>
      <c r="F11" s="109">
        <f>IF(C11="","",VLOOKUP(C11,SM!$C$4:$G$253,4,1))</f>
      </c>
      <c r="G11" s="114">
        <f>IF(C11="","",VLOOKUP(C11,SM!$C$4:$G$253,5,1))</f>
      </c>
      <c r="H11" s="115"/>
    </row>
    <row r="12" spans="2:8" ht="18.75" customHeight="1">
      <c r="B12" s="112" t="s">
        <v>90</v>
      </c>
      <c r="C12" s="106"/>
      <c r="D12" s="107">
        <f>IF(C12="","",VLOOKUP(C12,SM!$C$4:$G$253,2,1))</f>
      </c>
      <c r="E12" s="108">
        <f>IF(C12="","",VLOOKUP(C12,SM!$C$4:$G$253,3,1))</f>
      </c>
      <c r="F12" s="109">
        <f>IF(C12="","",VLOOKUP(C12,SM!$C$4:$G$253,4,1))</f>
      </c>
      <c r="G12" s="114">
        <f>IF(C12="","",VLOOKUP(C12,SM!$C$4:$G$253,5,1))</f>
      </c>
      <c r="H12" s="115"/>
    </row>
    <row r="13" spans="2:8" ht="18.75" customHeight="1">
      <c r="B13" s="112" t="s">
        <v>93</v>
      </c>
      <c r="C13" s="106"/>
      <c r="D13" s="107">
        <f>IF(C13="","",VLOOKUP(C13,SM!$C$4:$G$253,2,1))</f>
      </c>
      <c r="E13" s="108">
        <f>IF(C13="","",VLOOKUP(C13,SM!$C$4:$G$253,3,1))</f>
      </c>
      <c r="F13" s="109">
        <f>IF(C13="","",VLOOKUP(C13,SM!$C$4:$G$253,4,1))</f>
      </c>
      <c r="G13" s="114">
        <f>IF(C13="","",VLOOKUP(C13,SM!$C$4:$G$253,5,1))</f>
      </c>
      <c r="H13" s="115"/>
    </row>
    <row r="14" spans="2:8" ht="18.75" customHeight="1">
      <c r="B14" s="112" t="s">
        <v>95</v>
      </c>
      <c r="C14" s="119"/>
      <c r="D14" s="107">
        <f>IF(C14="","",VLOOKUP(C14,SM!$C$4:$G$253,2,1))</f>
      </c>
      <c r="E14" s="108">
        <f>IF(C14="","",VLOOKUP(C14,SM!$C$4:$G$253,3,1))</f>
      </c>
      <c r="F14" s="109">
        <f>IF(C14="","",VLOOKUP(C14,SM!$C$4:$G$253,4,1))</f>
      </c>
      <c r="G14" s="114">
        <f>IF(C14="","",VLOOKUP(C14,SM!$C$4:$G$253,5,1))</f>
      </c>
      <c r="H14" s="115"/>
    </row>
    <row r="15" spans="2:8" ht="18.75" customHeight="1">
      <c r="B15" s="112" t="s">
        <v>98</v>
      </c>
      <c r="C15" s="106"/>
      <c r="D15" s="107">
        <f>IF(C15="","",VLOOKUP(C15,SM!$C$4:$G$253,2,1))</f>
      </c>
      <c r="E15" s="108">
        <f>IF(C15="","",VLOOKUP(C15,SM!$C$4:$G$253,3,1))</f>
      </c>
      <c r="F15" s="109">
        <f>IF(C15="","",VLOOKUP(C15,SM!$C$4:$G$253,4,1))</f>
      </c>
      <c r="G15" s="114">
        <f>IF(C15="","",VLOOKUP(C15,SM!$C$4:$G$253,5,1))</f>
      </c>
      <c r="H15" s="115"/>
    </row>
    <row r="16" spans="2:8" ht="18.75" customHeight="1">
      <c r="B16" s="112" t="s">
        <v>101</v>
      </c>
      <c r="C16" s="106"/>
      <c r="D16" s="107">
        <f>IF(C16="","",VLOOKUP(C16,SM!$C$4:$G$253,2,1))</f>
      </c>
      <c r="E16" s="108">
        <f>IF(C16="","",VLOOKUP(C16,SM!$C$4:$G$253,3,1))</f>
      </c>
      <c r="F16" s="109">
        <f>IF(C16="","",VLOOKUP(C16,SM!$C$4:$G$253,4,1))</f>
      </c>
      <c r="G16" s="114">
        <f>IF(C16="","",VLOOKUP(C16,SM!$C$4:$G$253,5,1))</f>
      </c>
      <c r="H16" s="115"/>
    </row>
    <row r="17" spans="2:8" ht="18.75" customHeight="1">
      <c r="B17" s="112" t="s">
        <v>103</v>
      </c>
      <c r="C17" s="119"/>
      <c r="D17" s="107">
        <f>IF(C17="","",VLOOKUP(C17,SM!$C$4:$G$253,2,1))</f>
      </c>
      <c r="E17" s="108">
        <f>IF(C17="","",VLOOKUP(C17,SM!$C$4:$G$253,3,1))</f>
      </c>
      <c r="F17" s="109">
        <f>IF(C17="","",VLOOKUP(C17,SM!$C$4:$G$253,4,1))</f>
      </c>
      <c r="G17" s="114">
        <f>IF(C17="","",VLOOKUP(C17,SM!$C$4:$G$253,5,1))</f>
      </c>
      <c r="H17" s="115"/>
    </row>
    <row r="18" spans="2:8" ht="18.75" customHeight="1">
      <c r="B18" s="112" t="s">
        <v>106</v>
      </c>
      <c r="C18" s="106"/>
      <c r="D18" s="107">
        <f>IF(C18="","",VLOOKUP(C18,SM!$C$4:$G$253,2,1))</f>
      </c>
      <c r="E18" s="108">
        <f>IF(C18="","",VLOOKUP(C18,SM!$C$4:$G$253,3,1))</f>
      </c>
      <c r="F18" s="109">
        <f>IF(C18="","",VLOOKUP(C18,SM!$C$4:$G$253,4,1))</f>
      </c>
      <c r="G18" s="114">
        <f>IF(C18="","",VLOOKUP(C18,SM!$C$4:$G$253,5,1))</f>
      </c>
      <c r="H18" s="115"/>
    </row>
    <row r="19" spans="2:8" ht="18.75" customHeight="1">
      <c r="B19" s="112" t="s">
        <v>108</v>
      </c>
      <c r="C19" s="106"/>
      <c r="D19" s="107">
        <f>IF(C19="","",VLOOKUP(C19,SM!$C$4:$G$253,2,1))</f>
      </c>
      <c r="E19" s="108">
        <f>IF(C19="","",VLOOKUP(C19,SM!$C$4:$G$253,3,1))</f>
      </c>
      <c r="F19" s="109">
        <f>IF(C19="","",VLOOKUP(C19,SM!$C$4:$G$253,4,1))</f>
      </c>
      <c r="G19" s="114">
        <f>IF(C19="","",VLOOKUP(C19,SM!$C$4:$G$253,5,1))</f>
      </c>
      <c r="H19" s="115"/>
    </row>
    <row r="20" spans="2:8" ht="18.75" customHeight="1">
      <c r="B20" s="112" t="s">
        <v>111</v>
      </c>
      <c r="C20" s="106"/>
      <c r="D20" s="107">
        <f>IF(C20="","",VLOOKUP(C20,SM!$C$4:$G$253,2,1))</f>
      </c>
      <c r="E20" s="108">
        <f>IF(C20="","",VLOOKUP(C20,SM!$C$4:$G$253,3,1))</f>
      </c>
      <c r="F20" s="109">
        <f>IF(C20="","",VLOOKUP(C20,SM!$C$4:$G$253,4,1))</f>
      </c>
      <c r="G20" s="114">
        <f>IF(C20="","",VLOOKUP(C20,SM!$C$4:$G$253,5,1))</f>
      </c>
      <c r="H20" s="115"/>
    </row>
    <row r="21" spans="2:8" ht="18.75" customHeight="1">
      <c r="B21" s="112" t="s">
        <v>114</v>
      </c>
      <c r="C21" s="106"/>
      <c r="D21" s="107">
        <f>IF(C21="","",VLOOKUP(C21,SM!$C$4:$G$253,2,1))</f>
      </c>
      <c r="E21" s="108">
        <f>IF(C21="","",VLOOKUP(C21,SM!$C$4:$G$253,3,1))</f>
      </c>
      <c r="F21" s="109">
        <f>IF(C21="","",VLOOKUP(C21,SM!$C$4:$G$253,4,1))</f>
      </c>
      <c r="G21" s="114">
        <f>IF(C21="","",VLOOKUP(C21,SM!$C$4:$G$253,5,1))</f>
      </c>
      <c r="H21" s="115"/>
    </row>
    <row r="22" spans="2:8" ht="18.75" customHeight="1">
      <c r="B22" s="112" t="s">
        <v>117</v>
      </c>
      <c r="C22" s="106"/>
      <c r="D22" s="107">
        <f>IF(C22="","",VLOOKUP(C22,SM!$C$4:$G$253,2,1))</f>
      </c>
      <c r="E22" s="108">
        <f>IF(C22="","",VLOOKUP(C22,SM!$C$4:$G$253,3,1))</f>
      </c>
      <c r="F22" s="109">
        <f>IF(C22="","",VLOOKUP(C22,SM!$C$4:$G$253,4,1))</f>
      </c>
      <c r="G22" s="114">
        <f>IF(C22="","",VLOOKUP(C22,SM!$C$4:$G$253,5,1))</f>
      </c>
      <c r="H22" s="115"/>
    </row>
    <row r="23" spans="2:8" ht="18.75" customHeight="1">
      <c r="B23" s="112" t="s">
        <v>119</v>
      </c>
      <c r="C23" s="106"/>
      <c r="D23" s="107">
        <f>IF(C23="","",VLOOKUP(C23,SM!$C$4:$G$253,2,1))</f>
      </c>
      <c r="E23" s="108">
        <f>IF(C23="","",VLOOKUP(C23,SM!$C$4:$G$253,3,1))</f>
      </c>
      <c r="F23" s="109">
        <f>IF(C23="","",VLOOKUP(C23,SM!$C$4:$G$253,4,1))</f>
      </c>
      <c r="G23" s="114">
        <f>IF(C23="","",VLOOKUP(C23,SM!$C$4:$G$253,5,1))</f>
      </c>
      <c r="H23" s="115"/>
    </row>
    <row r="24" spans="2:8" ht="18.75" customHeight="1">
      <c r="B24" s="112" t="s">
        <v>122</v>
      </c>
      <c r="C24" s="106"/>
      <c r="D24" s="107">
        <f>IF(C24="","",VLOOKUP(C24,SM!$C$4:$G$253,2,1))</f>
      </c>
      <c r="E24" s="108">
        <f>IF(C24="","",VLOOKUP(C24,SM!$C$4:$G$253,3,1))</f>
      </c>
      <c r="F24" s="109">
        <f>IF(C24="","",VLOOKUP(C24,SM!$C$4:$G$253,4,1))</f>
      </c>
      <c r="G24" s="114">
        <f>IF(C24="","",VLOOKUP(C24,SM!$C$4:$G$253,5,1))</f>
      </c>
      <c r="H24" s="115"/>
    </row>
    <row r="25" spans="2:8" ht="18.75" customHeight="1">
      <c r="B25" s="112" t="s">
        <v>125</v>
      </c>
      <c r="C25" s="106"/>
      <c r="D25" s="107">
        <f>IF(C25="","",VLOOKUP(C25,SM!$C$4:$G$253,2,1))</f>
      </c>
      <c r="E25" s="108">
        <f>IF(C25="","",VLOOKUP(C25,SM!$C$4:$G$253,3,1))</f>
      </c>
      <c r="F25" s="109">
        <f>IF(C25="","",VLOOKUP(C25,SM!$C$4:$G$253,4,1))</f>
      </c>
      <c r="G25" s="114">
        <f>IF(C25="","",VLOOKUP(C25,SM!$C$4:$G$253,5,1))</f>
      </c>
      <c r="H25" s="115"/>
    </row>
    <row r="26" spans="2:8" ht="18.75" customHeight="1">
      <c r="B26" s="112" t="s">
        <v>128</v>
      </c>
      <c r="C26" s="106"/>
      <c r="D26" s="107">
        <f>IF(C26="","",VLOOKUP(C26,SM!$C$4:$G$253,2,1))</f>
      </c>
      <c r="E26" s="108">
        <f>IF(C26="","",VLOOKUP(C26,SM!$C$4:$G$253,3,1))</f>
      </c>
      <c r="F26" s="109">
        <f>IF(C26="","",VLOOKUP(C26,SM!$C$4:$G$253,4,1))</f>
      </c>
      <c r="G26" s="114">
        <f>IF(C26="","",VLOOKUP(C26,SM!$C$4:$G$253,5,1))</f>
      </c>
      <c r="H26" s="115"/>
    </row>
    <row r="27" spans="2:8" ht="18.75" customHeight="1">
      <c r="B27" s="112" t="s">
        <v>131</v>
      </c>
      <c r="C27" s="106"/>
      <c r="D27" s="107">
        <f>IF(C27="","",VLOOKUP(C27,SM!$C$4:$G$253,2,1))</f>
      </c>
      <c r="E27" s="108">
        <f>IF(C27="","",VLOOKUP(C27,SM!$C$4:$G$253,3,1))</f>
      </c>
      <c r="F27" s="109">
        <f>IF(C27="","",VLOOKUP(C27,SM!$C$4:$G$253,4,1))</f>
      </c>
      <c r="G27" s="114">
        <f>IF(C27="","",VLOOKUP(C27,SM!$C$4:$G$253,5,1))</f>
      </c>
      <c r="H27" s="115"/>
    </row>
    <row r="28" spans="2:8" ht="18.75" customHeight="1">
      <c r="B28" s="112" t="s">
        <v>133</v>
      </c>
      <c r="C28" s="106"/>
      <c r="D28" s="107">
        <f>IF(C28="","",VLOOKUP(C28,SM!$C$4:$G$253,2,1))</f>
      </c>
      <c r="E28" s="108">
        <f>IF(C28="","",VLOOKUP(C28,SM!$C$4:$G$253,3,1))</f>
      </c>
      <c r="F28" s="109">
        <f>IF(C28="","",VLOOKUP(C28,SM!$C$4:$G$253,4,1))</f>
      </c>
      <c r="G28" s="114">
        <f>IF(C28="","",VLOOKUP(C28,SM!$C$4:$G$253,5,1))</f>
      </c>
      <c r="H28" s="115"/>
    </row>
    <row r="29" spans="2:8" ht="18.75" customHeight="1">
      <c r="B29" s="112" t="s">
        <v>135</v>
      </c>
      <c r="C29" s="106"/>
      <c r="D29" s="107">
        <f>IF(C29="","",VLOOKUP(C29,SM!$C$4:$G$253,2,1))</f>
      </c>
      <c r="E29" s="108">
        <f>IF(C29="","",VLOOKUP(C29,SM!$C$4:$G$253,3,1))</f>
      </c>
      <c r="F29" s="109">
        <f>IF(C29="","",VLOOKUP(C29,SM!$C$4:$G$253,4,1))</f>
      </c>
      <c r="G29" s="114">
        <f>IF(C29="","",VLOOKUP(C29,SM!$C$4:$G$253,5,1))</f>
      </c>
      <c r="H29" s="115"/>
    </row>
    <row r="30" spans="2:8" ht="18.75" customHeight="1">
      <c r="B30" s="112" t="s">
        <v>138</v>
      </c>
      <c r="C30" s="119"/>
      <c r="D30" s="107">
        <f>IF(C30="","",VLOOKUP(C30,SM!$C$4:$G$253,2,1))</f>
      </c>
      <c r="E30" s="108">
        <f>IF(C30="","",VLOOKUP(C30,SM!$C$4:$G$253,3,1))</f>
      </c>
      <c r="F30" s="109">
        <f>IF(C30="","",VLOOKUP(C30,SM!$C$4:$G$253,4,1))</f>
      </c>
      <c r="G30" s="114">
        <f>IF(C30="","",VLOOKUP(C30,SM!$C$4:$G$253,5,1))</f>
      </c>
      <c r="H30" s="115"/>
    </row>
    <row r="31" spans="2:8" ht="18.75" customHeight="1">
      <c r="B31" s="112" t="s">
        <v>141</v>
      </c>
      <c r="C31" s="100"/>
      <c r="D31" s="107">
        <f>IF(C31="","",VLOOKUP(C31,SM!$C$4:$G$253,2,1))</f>
      </c>
      <c r="E31" s="108">
        <f>IF(C31="","",VLOOKUP(C31,SM!$C$4:$G$253,3,1))</f>
      </c>
      <c r="F31" s="109">
        <f>IF(C31="","",VLOOKUP(C31,SM!$C$4:$G$253,4,1))</f>
      </c>
      <c r="G31" s="114">
        <f>IF(C31="","",VLOOKUP(C31,SM!$C$4:$G$253,5,1))</f>
      </c>
      <c r="H31" s="115"/>
    </row>
    <row r="32" spans="2:8" ht="18.75" customHeight="1">
      <c r="B32" s="112" t="s">
        <v>143</v>
      </c>
      <c r="C32" s="100"/>
      <c r="D32" s="107">
        <f>IF(C32="","",VLOOKUP(C32,SM!$C$4:$G$253,2,1))</f>
      </c>
      <c r="E32" s="108">
        <f>IF(C32="","",VLOOKUP(C32,SM!$C$4:$G$253,3,1))</f>
      </c>
      <c r="F32" s="109">
        <f>IF(C32="","",VLOOKUP(C32,SM!$C$4:$G$253,4,1))</f>
      </c>
      <c r="G32" s="114">
        <f>IF(C32="","",VLOOKUP(C32,SM!$C$4:$G$253,5,1))</f>
      </c>
      <c r="H32" s="115"/>
    </row>
    <row r="33" spans="2:8" ht="18.75" customHeight="1">
      <c r="B33" s="112" t="s">
        <v>145</v>
      </c>
      <c r="C33" s="100"/>
      <c r="D33" s="107">
        <f>IF(C33="","",VLOOKUP(C33,SM!$C$4:$G$253,2,1))</f>
      </c>
      <c r="E33" s="108">
        <f>IF(C33="","",VLOOKUP(C33,SM!$C$4:$G$253,3,1))</f>
      </c>
      <c r="F33" s="109">
        <f>IF(C33="","",VLOOKUP(C33,SM!$C$4:$G$253,4,1))</f>
      </c>
      <c r="G33" s="114">
        <f>IF(C33="","",VLOOKUP(C33,SM!$C$4:$G$253,5,1))</f>
      </c>
      <c r="H33" s="115"/>
    </row>
    <row r="34" spans="2:8" ht="18.75" customHeight="1">
      <c r="B34" s="120" t="s">
        <v>147</v>
      </c>
      <c r="C34" s="121"/>
      <c r="D34" s="122">
        <f>IF(C34="","",VLOOKUP(C34,SM!$C$4:$G$253,2,1))</f>
      </c>
      <c r="E34" s="123">
        <f>IF(C34="","",VLOOKUP(C34,SM!$C$4:$G$253,3,1))</f>
      </c>
      <c r="F34" s="124">
        <f>IF(C34="","",VLOOKUP(C34,SM!$C$4:$G$253,4,1))</f>
      </c>
      <c r="G34" s="114">
        <f>IF(C34="","",VLOOKUP(C34,SM!$C$4:$G$253,5,1))</f>
      </c>
      <c r="H34" s="125"/>
    </row>
    <row r="35" spans="2:8" ht="8.25" customHeight="1">
      <c r="B35" s="83"/>
      <c r="C35" s="83"/>
      <c r="D35" s="83"/>
      <c r="E35" s="83"/>
      <c r="F35" s="83"/>
      <c r="G35" s="83"/>
      <c r="H35" s="83"/>
    </row>
    <row r="36" spans="2:7" ht="12.75">
      <c r="B36" s="126" t="s">
        <v>808</v>
      </c>
      <c r="G36" s="126" t="s">
        <v>809</v>
      </c>
    </row>
    <row r="37" ht="6.75" customHeight="1"/>
    <row r="38" spans="2:7" ht="12.75">
      <c r="B38" s="127">
        <f ca="1">TODAY()</f>
        <v>42065</v>
      </c>
      <c r="C38" s="128"/>
      <c r="D38" s="129" t="s">
        <v>810</v>
      </c>
      <c r="G38" s="130" t="s">
        <v>811</v>
      </c>
    </row>
    <row r="39" spans="4:10" ht="12.75">
      <c r="D39" s="131" t="s">
        <v>812</v>
      </c>
      <c r="E39" s="132"/>
      <c r="F39" s="126"/>
      <c r="G39" s="130" t="s">
        <v>813</v>
      </c>
      <c r="H39" s="126"/>
      <c r="J39" s="133"/>
    </row>
    <row r="40" spans="4:10" ht="12.75">
      <c r="D40" s="131" t="s">
        <v>814</v>
      </c>
      <c r="E40" s="2"/>
      <c r="G40" s="130" t="s">
        <v>815</v>
      </c>
      <c r="J40" s="133"/>
    </row>
    <row r="41" spans="5:10" ht="12.75">
      <c r="E41" s="2"/>
      <c r="J41" s="133"/>
    </row>
  </sheetData>
  <sheetProtection selectLockedCells="1" selectUnlockedCells="1"/>
  <printOptions/>
  <pageMargins left="0.19652777777777777" right="0.19652777777777777" top="0.39375" bottom="0.39375" header="0.5118055555555555" footer="0.5118055555555555"/>
  <pageSetup horizontalDpi="300" verticalDpi="300" orientation="portrait" paperSize="9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J40"/>
  <sheetViews>
    <sheetView workbookViewId="0" topLeftCell="A1">
      <selection activeCell="A1" sqref="A1"/>
    </sheetView>
  </sheetViews>
  <sheetFormatPr defaultColWidth="9.140625" defaultRowHeight="12.75"/>
  <cols>
    <col min="1" max="1" width="1.8515625" style="1" customWidth="1"/>
    <col min="2" max="3" width="7.140625" style="1" customWidth="1"/>
    <col min="4" max="4" width="24.28125" style="1" customWidth="1"/>
    <col min="5" max="5" width="6.421875" style="1" customWidth="1"/>
    <col min="6" max="6" width="5.7109375" style="1" customWidth="1"/>
    <col min="7" max="7" width="31.421875" style="8" customWidth="1"/>
    <col min="8" max="8" width="14.28125" style="1" customWidth="1"/>
    <col min="9" max="9" width="1.8515625" style="1" customWidth="1"/>
    <col min="10" max="27" width="3.140625" style="1" customWidth="1"/>
    <col min="28" max="16384" width="8.7109375" style="1" customWidth="1"/>
  </cols>
  <sheetData>
    <row r="1" ht="52.5" customHeight="1"/>
    <row r="2" ht="26.25" customHeight="1">
      <c r="B2" s="96" t="str">
        <f>CONCATENATE("ÚPICKÁ DESÍTKA - ",'Kateg.'!E3)</f>
        <v>ÚPICKÁ DESÍTKA - 2015</v>
      </c>
    </row>
    <row r="3" spans="2:8" ht="22.5" customHeight="1">
      <c r="B3" s="97" t="str">
        <f>IF(H3="","",VLOOKUP(H3,'Kateg.'!$B$6:$H$26,7,0))</f>
        <v>Předškolní dívky  (2009 a mladší)</v>
      </c>
      <c r="C3" s="50"/>
      <c r="D3" s="52"/>
      <c r="E3" s="52"/>
      <c r="F3" s="52"/>
      <c r="G3" s="51"/>
      <c r="H3" s="98" t="s">
        <v>54</v>
      </c>
    </row>
    <row r="4" spans="2:8" ht="21" customHeight="1">
      <c r="B4" s="53" t="s">
        <v>803</v>
      </c>
      <c r="C4" s="53" t="s">
        <v>67</v>
      </c>
      <c r="D4" s="53" t="s">
        <v>68</v>
      </c>
      <c r="E4" s="86" t="s">
        <v>69</v>
      </c>
      <c r="F4" s="86" t="s">
        <v>70</v>
      </c>
      <c r="G4" s="53" t="s">
        <v>71</v>
      </c>
      <c r="H4" s="53" t="s">
        <v>804</v>
      </c>
    </row>
    <row r="5" spans="2:8" ht="18.75" customHeight="1">
      <c r="B5" s="99" t="s">
        <v>72</v>
      </c>
      <c r="C5" s="100">
        <v>48</v>
      </c>
      <c r="D5" s="101" t="str">
        <f>IF(C5="","",VLOOKUP(C5,SZ!$C$4:$G$203,2,1))</f>
        <v>Fialová Lucie</v>
      </c>
      <c r="E5" s="102">
        <f>IF(C5="","",VLOOKUP(C5,SZ!$C$4:$G$203,3,1))</f>
        <v>2009</v>
      </c>
      <c r="F5" s="102" t="str">
        <f>IF(C5="","",VLOOKUP(C5,SZ!$C$4:$G$203,4,1))</f>
        <v>Z1</v>
      </c>
      <c r="G5" s="134" t="str">
        <f>IF(C5="","",VLOOKUP(C5,SZ!$C$4:$G$203,5,1))</f>
        <v>TJ Maratonstav Úpice</v>
      </c>
      <c r="H5" s="104" t="s">
        <v>816</v>
      </c>
    </row>
    <row r="6" spans="2:8" ht="18.75" customHeight="1">
      <c r="B6" s="105" t="s">
        <v>75</v>
      </c>
      <c r="C6" s="106">
        <v>85</v>
      </c>
      <c r="D6" s="116" t="str">
        <f>IF(C6="","",VLOOKUP(C6,SZ!$C$4:$G$203,2,1))</f>
        <v>Vostřesová Tereza</v>
      </c>
      <c r="E6" s="117">
        <f>IF(C6="","",VLOOKUP(C6,SZ!$C$4:$G$203,3,1))</f>
        <v>2009</v>
      </c>
      <c r="F6" s="109" t="str">
        <f>IF(C6="","",VLOOKUP(C6,SZ!$C$4:$G$203,4,1))</f>
        <v>Z1</v>
      </c>
      <c r="G6" s="135" t="str">
        <f>IF(C6="","",VLOOKUP(C6,SZ!$C$4:$G$203,5,1))</f>
        <v>Hvězda Pardubice</v>
      </c>
      <c r="H6" s="113" t="s">
        <v>817</v>
      </c>
    </row>
    <row r="7" spans="2:8" ht="18.75" customHeight="1">
      <c r="B7" s="112" t="s">
        <v>77</v>
      </c>
      <c r="C7" s="106">
        <v>254</v>
      </c>
      <c r="D7" s="107" t="str">
        <f>IF(C7="","",VLOOKUP(C7,SZ!$C$4:$G$203,2,1))</f>
        <v>Svobodová Anna</v>
      </c>
      <c r="E7" s="108">
        <f>IF(C7="","",VLOOKUP(C7,SZ!$C$4:$G$203,3,1))</f>
        <v>2009</v>
      </c>
      <c r="F7" s="109" t="str">
        <f>IF(C7="","",VLOOKUP(C7,SZ!$C$4:$G$203,4,1))</f>
        <v>Z1</v>
      </c>
      <c r="G7" s="136" t="str">
        <f>IF(C7="","",VLOOKUP(C7,SZ!$C$4:$G$203,5,1))</f>
        <v>Trutnov</v>
      </c>
      <c r="H7" s="115" t="s">
        <v>818</v>
      </c>
    </row>
    <row r="8" spans="2:8" ht="18.75" customHeight="1">
      <c r="B8" s="112" t="s">
        <v>79</v>
      </c>
      <c r="C8" s="106">
        <v>65</v>
      </c>
      <c r="D8" s="107" t="str">
        <f>IF(C8="","",VLOOKUP(C8,SZ!$C$4:$G$203,2,1))</f>
        <v>Lysická Eliška</v>
      </c>
      <c r="E8" s="108">
        <f>IF(C8="","",VLOOKUP(C8,SZ!$C$4:$G$203,3,1))</f>
        <v>2009</v>
      </c>
      <c r="F8" s="109" t="str">
        <f>IF(C8="","",VLOOKUP(C8,SZ!$C$4:$G$203,4,1))</f>
        <v>Z1</v>
      </c>
      <c r="G8" s="137" t="str">
        <f>IF(C8="","",VLOOKUP(C8,SZ!$C$4:$G$203,5,1))</f>
        <v>TJ Maratonstav Úpice</v>
      </c>
      <c r="H8" s="115" t="s">
        <v>819</v>
      </c>
    </row>
    <row r="9" spans="2:8" ht="18.75" customHeight="1">
      <c r="B9" s="112" t="s">
        <v>81</v>
      </c>
      <c r="C9" s="106">
        <v>304</v>
      </c>
      <c r="D9" s="107" t="str">
        <f>IF(C9="","",VLOOKUP(C9,SZ!$C$4:$G$203,2,1))</f>
        <v>Vávrová Alžběta</v>
      </c>
      <c r="E9" s="108">
        <f>IF(C9="","",VLOOKUP(C9,SZ!$C$4:$G$203,3,1))</f>
        <v>2009</v>
      </c>
      <c r="F9" s="109" t="str">
        <f>IF(C9="","",VLOOKUP(C9,SZ!$C$4:$G$203,4,1))</f>
        <v>Z1</v>
      </c>
      <c r="G9" s="137" t="str">
        <f>IF(C9="","",VLOOKUP(C9,SZ!$C$4:$G$203,5,1))</f>
        <v>Dolní Brusnice</v>
      </c>
      <c r="H9" s="115" t="s">
        <v>820</v>
      </c>
    </row>
    <row r="10" spans="2:8" ht="18.75" customHeight="1">
      <c r="B10" s="112" t="s">
        <v>84</v>
      </c>
      <c r="C10" s="106"/>
      <c r="D10" s="107">
        <f>IF(C10="","",VLOOKUP(C10,SZ!$C$4:$G$203,2,1))</f>
      </c>
      <c r="E10" s="108">
        <f>IF(C10="","",VLOOKUP(C10,SZ!$C$4:$G$203,3,1))</f>
      </c>
      <c r="F10" s="109">
        <f>IF(C10="","",VLOOKUP(C10,SZ!$C$4:$G$203,4,1))</f>
      </c>
      <c r="G10" s="137">
        <f>IF(C10="","",VLOOKUP(C10,SZ!$C$4:$G$203,5,1))</f>
      </c>
      <c r="H10" s="111"/>
    </row>
    <row r="11" spans="2:8" ht="18.75" customHeight="1">
      <c r="B11" s="112" t="s">
        <v>87</v>
      </c>
      <c r="C11" s="106"/>
      <c r="D11" s="107">
        <f>IF(C11="","",VLOOKUP(C11,SZ!$C$4:$G$203,2,1))</f>
      </c>
      <c r="E11" s="108">
        <f>IF(C11="","",VLOOKUP(C11,SZ!$C$4:$G$203,3,1))</f>
      </c>
      <c r="F11" s="109">
        <f>IF(C11="","",VLOOKUP(C11,SZ!$C$4:$G$203,4,1))</f>
      </c>
      <c r="G11" s="137">
        <f>IF(C11="","",VLOOKUP(C11,SZ!$C$4:$G$203,5,1))</f>
      </c>
      <c r="H11" s="113"/>
    </row>
    <row r="12" spans="2:8" ht="18.75" customHeight="1">
      <c r="B12" s="112" t="s">
        <v>90</v>
      </c>
      <c r="C12" s="106"/>
      <c r="D12" s="107">
        <f>IF(C12="","",VLOOKUP(C12,SZ!$C$4:$G$203,2,1))</f>
      </c>
      <c r="E12" s="108">
        <f>IF(C12="","",VLOOKUP(C12,SZ!$C$4:$G$203,3,1))</f>
      </c>
      <c r="F12" s="109">
        <f>IF(C12="","",VLOOKUP(C12,SZ!$C$4:$G$203,4,1))</f>
      </c>
      <c r="G12" s="137">
        <f>IF(C12="","",VLOOKUP(C12,SZ!$C$4:$G$203,5,1))</f>
      </c>
      <c r="H12" s="115"/>
    </row>
    <row r="13" spans="2:8" ht="18.75" customHeight="1">
      <c r="B13" s="112" t="s">
        <v>93</v>
      </c>
      <c r="C13" s="106"/>
      <c r="D13" s="107">
        <f>IF(C13="","",VLOOKUP(C13,SZ!$C$4:$G$203,2,1))</f>
      </c>
      <c r="E13" s="108">
        <f>IF(C13="","",VLOOKUP(C13,SZ!$C$4:$G$203,3,1))</f>
      </c>
      <c r="F13" s="109">
        <f>IF(C13="","",VLOOKUP(C13,SZ!$C$4:$G$203,4,1))</f>
      </c>
      <c r="G13" s="137">
        <f>IF(C13="","",VLOOKUP(C13,SZ!$C$4:$G$203,5,1))</f>
      </c>
      <c r="H13" s="111"/>
    </row>
    <row r="14" spans="2:8" ht="18.75" customHeight="1">
      <c r="B14" s="112" t="s">
        <v>95</v>
      </c>
      <c r="C14" s="106"/>
      <c r="D14" s="107">
        <f>IF(C14="","",VLOOKUP(C14,SZ!$C$4:$G$203,2,1))</f>
      </c>
      <c r="E14" s="108">
        <f>IF(C14="","",VLOOKUP(C14,SZ!$C$4:$G$203,3,1))</f>
      </c>
      <c r="F14" s="109">
        <f>IF(C14="","",VLOOKUP(C14,SZ!$C$4:$G$203,4,1))</f>
      </c>
      <c r="G14" s="137">
        <f>IF(C14="","",VLOOKUP(C14,SZ!$C$4:$G$203,5,1))</f>
      </c>
      <c r="H14" s="113"/>
    </row>
    <row r="15" spans="2:8" ht="18.75" customHeight="1">
      <c r="B15" s="112" t="s">
        <v>98</v>
      </c>
      <c r="C15" s="106"/>
      <c r="D15" s="107">
        <f>IF(C15="","",VLOOKUP(C15,SZ!$C$4:$G$203,2,1))</f>
      </c>
      <c r="E15" s="108">
        <f>IF(C15="","",VLOOKUP(C15,SZ!$C$4:$G$203,3,1))</f>
      </c>
      <c r="F15" s="109">
        <f>IF(C15="","",VLOOKUP(C15,SZ!$C$4:$G$203,4,1))</f>
      </c>
      <c r="G15" s="137">
        <f>IF(C15="","",VLOOKUP(C15,SZ!$C$4:$G$203,5,1))</f>
      </c>
      <c r="H15" s="115"/>
    </row>
    <row r="16" spans="2:8" ht="18.75" customHeight="1">
      <c r="B16" s="112" t="s">
        <v>101</v>
      </c>
      <c r="C16" s="119"/>
      <c r="D16" s="107">
        <f>IF(C16="","",VLOOKUP(C16,SZ!$C$4:$G$203,2,1))</f>
      </c>
      <c r="E16" s="108">
        <f>IF(C16="","",VLOOKUP(C16,SZ!$C$4:$G$203,3,1))</f>
      </c>
      <c r="F16" s="109">
        <f>IF(C16="","",VLOOKUP(C16,SZ!$C$4:$G$203,4,1))</f>
      </c>
      <c r="G16" s="137">
        <f>IF(C16="","",VLOOKUP(C16,SZ!$C$4:$G$203,5,1))</f>
      </c>
      <c r="H16" s="115"/>
    </row>
    <row r="17" spans="2:8" ht="18.75" customHeight="1">
      <c r="B17" s="112" t="s">
        <v>103</v>
      </c>
      <c r="C17" s="106"/>
      <c r="D17" s="107">
        <f>IF(C17="","",VLOOKUP(C17,SZ!$C$4:$G$203,2,1))</f>
      </c>
      <c r="E17" s="108">
        <f>IF(C17="","",VLOOKUP(C17,SZ!$C$4:$G$203,3,1))</f>
      </c>
      <c r="F17" s="109">
        <f>IF(C17="","",VLOOKUP(C17,SZ!$C$4:$G$203,4,1))</f>
      </c>
      <c r="G17" s="137">
        <f>IF(C17="","",VLOOKUP(C17,SZ!$C$4:$G$203,5,1))</f>
      </c>
      <c r="H17" s="115"/>
    </row>
    <row r="18" spans="2:8" ht="18.75" customHeight="1">
      <c r="B18" s="112" t="s">
        <v>106</v>
      </c>
      <c r="C18" s="106"/>
      <c r="D18" s="107">
        <f>IF(C18="","",VLOOKUP(C18,SZ!$C$4:$G$203,2,1))</f>
      </c>
      <c r="E18" s="108">
        <f>IF(C18="","",VLOOKUP(C18,SZ!$C$4:$G$203,3,1))</f>
      </c>
      <c r="F18" s="109">
        <f>IF(C18="","",VLOOKUP(C18,SZ!$C$4:$G$203,4,1))</f>
      </c>
      <c r="G18" s="137">
        <f>IF(C18="","",VLOOKUP(C18,SZ!$C$4:$G$203,5,1))</f>
      </c>
      <c r="H18" s="115"/>
    </row>
    <row r="19" spans="2:8" ht="18.75" customHeight="1">
      <c r="B19" s="112" t="s">
        <v>108</v>
      </c>
      <c r="C19" s="106"/>
      <c r="D19" s="107">
        <f>IF(C19="","",VLOOKUP(C19,SZ!$C$4:$G$203,2,1))</f>
      </c>
      <c r="E19" s="108">
        <f>IF(C19="","",VLOOKUP(C19,SZ!$C$4:$G$203,3,1))</f>
      </c>
      <c r="F19" s="109">
        <f>IF(C19="","",VLOOKUP(C19,SZ!$C$4:$G$203,4,1))</f>
      </c>
      <c r="G19" s="137">
        <f>IF(C19="","",VLOOKUP(C19,SZ!$C$4:$G$203,5,1))</f>
      </c>
      <c r="H19" s="115"/>
    </row>
    <row r="20" spans="2:8" ht="18.75" customHeight="1">
      <c r="B20" s="112" t="s">
        <v>111</v>
      </c>
      <c r="C20" s="119"/>
      <c r="D20" s="107">
        <f>IF(C20="","",VLOOKUP(C20,SZ!$C$4:$G$203,2,1))</f>
      </c>
      <c r="E20" s="108">
        <f>IF(C20="","",VLOOKUP(C20,SZ!$C$4:$G$203,3,1))</f>
      </c>
      <c r="F20" s="109">
        <f>IF(C20="","",VLOOKUP(C20,SZ!$C$4:$G$203,4,1))</f>
      </c>
      <c r="G20" s="137">
        <f>IF(C20="","",VLOOKUP(C20,SZ!$C$4:$G$203,5,1))</f>
      </c>
      <c r="H20" s="115"/>
    </row>
    <row r="21" spans="2:8" ht="18.75" customHeight="1">
      <c r="B21" s="112" t="s">
        <v>114</v>
      </c>
      <c r="C21" s="100"/>
      <c r="D21" s="107">
        <f>IF(C21="","",VLOOKUP(C21,SZ!$C$4:$G$203,2,1))</f>
      </c>
      <c r="E21" s="108">
        <f>IF(C21="","",VLOOKUP(C21,SZ!$C$4:$G$203,3,1))</f>
      </c>
      <c r="F21" s="109">
        <f>IF(C21="","",VLOOKUP(C21,SZ!$C$4:$G$203,4,1))</f>
      </c>
      <c r="G21" s="137">
        <f>IF(C21="","",VLOOKUP(C21,SZ!$C$4:$G$203,5,1))</f>
      </c>
      <c r="H21" s="115"/>
    </row>
    <row r="22" spans="2:8" ht="18.75" customHeight="1">
      <c r="B22" s="112" t="s">
        <v>117</v>
      </c>
      <c r="C22" s="100"/>
      <c r="D22" s="107">
        <f>IF(C22="","",VLOOKUP(C22,SZ!$C$4:$G$203,2,1))</f>
      </c>
      <c r="E22" s="108">
        <f>IF(C22="","",VLOOKUP(C22,SZ!$C$4:$G$203,3,1))</f>
      </c>
      <c r="F22" s="109">
        <f>IF(C22="","",VLOOKUP(C22,SZ!$C$4:$G$203,4,1))</f>
      </c>
      <c r="G22" s="137">
        <f>IF(C22="","",VLOOKUP(C22,SZ!$C$4:$G$203,5,1))</f>
      </c>
      <c r="H22" s="115"/>
    </row>
    <row r="23" spans="2:8" ht="18.75" customHeight="1">
      <c r="B23" s="112" t="s">
        <v>119</v>
      </c>
      <c r="C23" s="100"/>
      <c r="D23" s="107">
        <f>IF(C23="","",VLOOKUP(C23,SZ!$C$4:$G$203,2,1))</f>
      </c>
      <c r="E23" s="108">
        <f>IF(C23="","",VLOOKUP(C23,SZ!$C$4:$G$203,3,1))</f>
      </c>
      <c r="F23" s="109">
        <f>IF(C23="","",VLOOKUP(C23,SZ!$C$4:$G$203,4,1))</f>
      </c>
      <c r="G23" s="137">
        <f>IF(C23="","",VLOOKUP(C23,SZ!$C$4:$G$203,5,1))</f>
      </c>
      <c r="H23" s="115"/>
    </row>
    <row r="24" spans="2:8" ht="18.75" customHeight="1">
      <c r="B24" s="112" t="s">
        <v>122</v>
      </c>
      <c r="C24" s="100"/>
      <c r="D24" s="107">
        <f>IF(C24="","",VLOOKUP(C24,SZ!$C$4:$G$203,2,1))</f>
      </c>
      <c r="E24" s="108">
        <f>IF(C24="","",VLOOKUP(C24,SZ!$C$4:$G$203,3,1))</f>
      </c>
      <c r="F24" s="109">
        <f>IF(C24="","",VLOOKUP(C24,SZ!$C$4:$G$203,4,1))</f>
      </c>
      <c r="G24" s="137">
        <f>IF(C24="","",VLOOKUP(C24,SZ!$C$4:$G$203,5,1))</f>
      </c>
      <c r="H24" s="115"/>
    </row>
    <row r="25" spans="2:8" ht="18.75" customHeight="1">
      <c r="B25" s="112" t="s">
        <v>125</v>
      </c>
      <c r="C25" s="100"/>
      <c r="D25" s="107">
        <f>IF(C25="","",VLOOKUP(C25,SZ!$C$4:$G$203,2,1))</f>
      </c>
      <c r="E25" s="108">
        <f>IF(C25="","",VLOOKUP(C25,SZ!$C$4:$G$203,3,1))</f>
      </c>
      <c r="F25" s="109">
        <f>IF(C25="","",VLOOKUP(C25,SZ!$C$4:$G$203,4,1))</f>
      </c>
      <c r="G25" s="137">
        <f>IF(C25="","",VLOOKUP(C25,SZ!$C$4:$G$203,5,1))</f>
      </c>
      <c r="H25" s="115"/>
    </row>
    <row r="26" spans="2:8" ht="18.75" customHeight="1">
      <c r="B26" s="112" t="s">
        <v>128</v>
      </c>
      <c r="C26" s="100"/>
      <c r="D26" s="107">
        <f>IF(C26="","",VLOOKUP(C26,SZ!$C$4:$G$203,2,1))</f>
      </c>
      <c r="E26" s="108">
        <f>IF(C26="","",VLOOKUP(C26,SZ!$C$4:$G$203,3,1))</f>
      </c>
      <c r="F26" s="109">
        <f>IF(C26="","",VLOOKUP(C26,SZ!$C$4:$G$203,4,1))</f>
      </c>
      <c r="G26" s="137">
        <f>IF(C26="","",VLOOKUP(C26,SZ!$C$4:$G$203,5,1))</f>
      </c>
      <c r="H26" s="115"/>
    </row>
    <row r="27" spans="2:8" ht="18.75" customHeight="1">
      <c r="B27" s="112" t="s">
        <v>131</v>
      </c>
      <c r="C27" s="100"/>
      <c r="D27" s="107">
        <f>IF(C27="","",VLOOKUP(C27,SZ!$C$4:$G$203,2,1))</f>
      </c>
      <c r="E27" s="108">
        <f>IF(C27="","",VLOOKUP(C27,SZ!$C$4:$G$203,3,1))</f>
      </c>
      <c r="F27" s="109">
        <f>IF(C27="","",VLOOKUP(C27,SZ!$C$4:$G$203,4,1))</f>
      </c>
      <c r="G27" s="137">
        <f>IF(C27="","",VLOOKUP(C27,SZ!$C$4:$G$203,5,1))</f>
      </c>
      <c r="H27" s="115"/>
    </row>
    <row r="28" spans="2:8" ht="18.75" customHeight="1">
      <c r="B28" s="112" t="s">
        <v>133</v>
      </c>
      <c r="C28" s="100"/>
      <c r="D28" s="107">
        <f>IF(C28="","",VLOOKUP(C28,SZ!$C$4:$G$203,2,1))</f>
      </c>
      <c r="E28" s="108">
        <f>IF(C28="","",VLOOKUP(C28,SZ!$C$4:$G$203,3,1))</f>
      </c>
      <c r="F28" s="109">
        <f>IF(C28="","",VLOOKUP(C28,SZ!$C$4:$G$203,4,1))</f>
      </c>
      <c r="G28" s="137">
        <f>IF(C28="","",VLOOKUP(C28,SZ!$C$4:$G$203,5,1))</f>
      </c>
      <c r="H28" s="115"/>
    </row>
    <row r="29" spans="2:8" ht="18.75" customHeight="1">
      <c r="B29" s="112" t="s">
        <v>135</v>
      </c>
      <c r="C29" s="100"/>
      <c r="D29" s="107">
        <f>IF(C29="","",VLOOKUP(C29,SZ!$C$4:$G$203,2,1))</f>
      </c>
      <c r="E29" s="108">
        <f>IF(C29="","",VLOOKUP(C29,SZ!$C$4:$G$203,3,1))</f>
      </c>
      <c r="F29" s="109">
        <f>IF(C29="","",VLOOKUP(C29,SZ!$C$4:$G$203,4,1))</f>
      </c>
      <c r="G29" s="137">
        <f>IF(C29="","",VLOOKUP(C29,SZ!$C$4:$G$203,5,1))</f>
      </c>
      <c r="H29" s="115"/>
    </row>
    <row r="30" spans="2:8" ht="18.75" customHeight="1">
      <c r="B30" s="112" t="s">
        <v>138</v>
      </c>
      <c r="C30" s="100"/>
      <c r="D30" s="107">
        <f>IF(C30="","",VLOOKUP(C30,SZ!$C$4:$G$203,2,1))</f>
      </c>
      <c r="E30" s="108">
        <f>IF(C30="","",VLOOKUP(C30,SZ!$C$4:$G$203,3,1))</f>
      </c>
      <c r="F30" s="109">
        <f>IF(C30="","",VLOOKUP(C30,SZ!$C$4:$G$203,4,1))</f>
      </c>
      <c r="G30" s="137">
        <f>IF(C30="","",VLOOKUP(C30,SZ!$C$4:$G$203,5,1))</f>
      </c>
      <c r="H30" s="115"/>
    </row>
    <row r="31" spans="2:8" ht="18.75" customHeight="1">
      <c r="B31" s="112" t="s">
        <v>141</v>
      </c>
      <c r="C31" s="100"/>
      <c r="D31" s="107">
        <f>IF(C31="","",VLOOKUP(C31,SZ!$C$4:$G$203,2,1))</f>
      </c>
      <c r="E31" s="108">
        <f>IF(C31="","",VLOOKUP(C31,SZ!$C$4:$G$203,3,1))</f>
      </c>
      <c r="F31" s="109">
        <f>IF(C31="","",VLOOKUP(C31,SZ!$C$4:$G$203,4,1))</f>
      </c>
      <c r="G31" s="137">
        <f>IF(C31="","",VLOOKUP(C31,SZ!$C$4:$G$203,5,1))</f>
      </c>
      <c r="H31" s="115"/>
    </row>
    <row r="32" spans="2:8" ht="18.75" customHeight="1">
      <c r="B32" s="112" t="s">
        <v>143</v>
      </c>
      <c r="C32" s="100"/>
      <c r="D32" s="107">
        <f>IF(C32="","",VLOOKUP(C32,SZ!$C$4:$G$203,2,1))</f>
      </c>
      <c r="E32" s="108">
        <f>IF(C32="","",VLOOKUP(C32,SZ!$C$4:$G$203,3,1))</f>
      </c>
      <c r="F32" s="109">
        <f>IF(C32="","",VLOOKUP(C32,SZ!$C$4:$G$203,4,1))</f>
      </c>
      <c r="G32" s="137">
        <f>IF(C32="","",VLOOKUP(C32,SZ!$C$4:$G$203,5,1))</f>
      </c>
      <c r="H32" s="115"/>
    </row>
    <row r="33" spans="2:8" ht="18.75" customHeight="1">
      <c r="B33" s="112" t="s">
        <v>145</v>
      </c>
      <c r="C33" s="100"/>
      <c r="D33" s="107">
        <f>IF(C33="","",VLOOKUP(C33,SZ!$C$4:$G$203,2,1))</f>
      </c>
      <c r="E33" s="108">
        <f>IF(C33="","",VLOOKUP(C33,SZ!$C$4:$G$203,3,1))</f>
      </c>
      <c r="F33" s="109">
        <f>IF(C33="","",VLOOKUP(C33,SZ!$C$4:$G$203,4,1))</f>
      </c>
      <c r="G33" s="137">
        <f>IF(C33="","",VLOOKUP(C33,SZ!$C$4:$G$203,5,1))</f>
      </c>
      <c r="H33" s="115"/>
    </row>
    <row r="34" spans="2:8" ht="18.75" customHeight="1">
      <c r="B34" s="120" t="s">
        <v>147</v>
      </c>
      <c r="C34" s="121"/>
      <c r="D34" s="122">
        <f>IF(C34="","",VLOOKUP(C34,SZ!$C$4:$G$203,2,1))</f>
      </c>
      <c r="E34" s="123">
        <f>IF(C34="","",VLOOKUP(C34,SZ!$C$4:$G$203,3,1))</f>
      </c>
      <c r="F34" s="124">
        <f>IF(C34="","",VLOOKUP(C34,SZ!$C$4:$G$203,4,1))</f>
      </c>
      <c r="G34" s="137">
        <f>IF(C34="","",VLOOKUP(C34,SZ!$C$4:$G$203,5,1))</f>
      </c>
      <c r="H34" s="125"/>
    </row>
    <row r="35" spans="2:8" ht="8.25" customHeight="1">
      <c r="B35" s="83"/>
      <c r="C35" s="83"/>
      <c r="D35" s="83"/>
      <c r="E35" s="83"/>
      <c r="F35" s="83"/>
      <c r="G35" s="83"/>
      <c r="H35" s="83"/>
    </row>
    <row r="36" spans="2:7" ht="12.75">
      <c r="B36" s="126" t="s">
        <v>808</v>
      </c>
      <c r="G36" s="126" t="s">
        <v>809</v>
      </c>
    </row>
    <row r="37" ht="6.75" customHeight="1"/>
    <row r="38" spans="2:7" ht="12.75">
      <c r="B38" s="127">
        <f ca="1">TODAY()</f>
        <v>42065</v>
      </c>
      <c r="C38" s="128"/>
      <c r="D38" s="129" t="s">
        <v>810</v>
      </c>
      <c r="G38" s="130" t="s">
        <v>811</v>
      </c>
    </row>
    <row r="39" spans="4:10" ht="12.75">
      <c r="D39" s="131" t="s">
        <v>812</v>
      </c>
      <c r="E39" s="132"/>
      <c r="F39" s="126"/>
      <c r="G39" s="130" t="s">
        <v>813</v>
      </c>
      <c r="H39" s="126"/>
      <c r="J39" s="133"/>
    </row>
    <row r="40" spans="4:10" ht="12.75">
      <c r="D40" s="131" t="s">
        <v>814</v>
      </c>
      <c r="E40" s="2"/>
      <c r="G40" s="130" t="s">
        <v>815</v>
      </c>
      <c r="J40" s="133"/>
    </row>
  </sheetData>
  <sheetProtection selectLockedCells="1" selectUnlockedCells="1"/>
  <printOptions/>
  <pageMargins left="0.19652777777777777" right="0.19652777777777777" top="0.39375" bottom="0.39375" header="0.5118055555555555" footer="0.5118055555555555"/>
  <pageSetup horizontalDpi="300" verticalDpi="300" orientation="portrait" paperSize="9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J40"/>
  <sheetViews>
    <sheetView workbookViewId="0" topLeftCell="A1">
      <selection activeCell="A1" sqref="A1"/>
    </sheetView>
  </sheetViews>
  <sheetFormatPr defaultColWidth="9.140625" defaultRowHeight="12.75"/>
  <cols>
    <col min="1" max="1" width="1.8515625" style="1" customWidth="1"/>
    <col min="2" max="3" width="7.140625" style="1" customWidth="1"/>
    <col min="4" max="4" width="24.28125" style="1" customWidth="1"/>
    <col min="5" max="5" width="6.421875" style="1" customWidth="1"/>
    <col min="6" max="6" width="5.7109375" style="1" customWidth="1"/>
    <col min="7" max="7" width="31.421875" style="1" customWidth="1"/>
    <col min="8" max="8" width="14.28125" style="1" customWidth="1"/>
    <col min="9" max="9" width="1.8515625" style="1" customWidth="1"/>
    <col min="10" max="27" width="3.140625" style="1" customWidth="1"/>
    <col min="28" max="16384" width="8.7109375" style="1" customWidth="1"/>
  </cols>
  <sheetData>
    <row r="1" ht="52.5" customHeight="1"/>
    <row r="2" ht="26.25" customHeight="1">
      <c r="B2" s="96" t="str">
        <f>CONCATENATE("ÚPICKÁ DESÍTKA - ",'Kateg.'!E3)</f>
        <v>ÚPICKÁ DESÍTKA - 2015</v>
      </c>
    </row>
    <row r="3" spans="2:8" ht="22.5" customHeight="1">
      <c r="B3" s="97" t="str">
        <f>IF(H3="","",VLOOKUP(H3,'Kateg.'!$B$6:$H$26,7,0))</f>
        <v>Přípravka chlapci  (2006 - 2008)</v>
      </c>
      <c r="C3" s="50"/>
      <c r="D3" s="52"/>
      <c r="E3" s="52"/>
      <c r="F3" s="52"/>
      <c r="G3" s="52"/>
      <c r="H3" s="98" t="s">
        <v>24</v>
      </c>
    </row>
    <row r="4" spans="2:8" ht="21" customHeight="1">
      <c r="B4" s="53" t="s">
        <v>803</v>
      </c>
      <c r="C4" s="53" t="s">
        <v>67</v>
      </c>
      <c r="D4" s="53" t="s">
        <v>68</v>
      </c>
      <c r="E4" s="86" t="s">
        <v>69</v>
      </c>
      <c r="F4" s="86" t="s">
        <v>70</v>
      </c>
      <c r="G4" s="53" t="s">
        <v>71</v>
      </c>
      <c r="H4" s="53" t="s">
        <v>804</v>
      </c>
    </row>
    <row r="5" spans="2:8" ht="18.75" customHeight="1">
      <c r="B5" s="99" t="s">
        <v>72</v>
      </c>
      <c r="C5" s="138">
        <v>58</v>
      </c>
      <c r="D5" s="139" t="str">
        <f>IF(C5="","",VLOOKUP(C5,SM!$C$4:$G$253,2,1))</f>
        <v>Kuhn František</v>
      </c>
      <c r="E5" s="140">
        <f>IF(C5="","",VLOOKUP(C5,SM!$C$4:$G$253,3,1))</f>
        <v>2006</v>
      </c>
      <c r="F5" s="102" t="str">
        <f>IF(C5="","",VLOOKUP(C5,SM!$C$4:$G$253,4,1))</f>
        <v>M2</v>
      </c>
      <c r="G5" s="141" t="str">
        <f>IF(C5="","",VLOOKUP(C5,SM!$C$4:$G$253,5,1))</f>
        <v>TJ Maratonstav Úpice</v>
      </c>
      <c r="H5" s="104" t="s">
        <v>821</v>
      </c>
    </row>
    <row r="6" spans="2:8" ht="18.75" customHeight="1">
      <c r="B6" s="105" t="s">
        <v>75</v>
      </c>
      <c r="C6" s="106">
        <v>84</v>
      </c>
      <c r="D6" s="107" t="str">
        <f>IF(C6="","",VLOOKUP(C6,SM!$C$4:$G$253,2,1))</f>
        <v>Vašata Ondřej</v>
      </c>
      <c r="E6" s="108">
        <f>IF(C6="","",VLOOKUP(C6,SM!$C$4:$G$253,3,1))</f>
        <v>2007</v>
      </c>
      <c r="F6" s="109" t="str">
        <f>IF(C6="","",VLOOKUP(C6,SM!$C$4:$G$253,4,1))</f>
        <v>M2</v>
      </c>
      <c r="G6" s="110" t="str">
        <f>IF(C6="","",VLOOKUP(C6,SM!$C$4:$G$253,5,1))</f>
        <v>TJ Maratonstav Úpice</v>
      </c>
      <c r="H6" s="113" t="s">
        <v>822</v>
      </c>
    </row>
    <row r="7" spans="2:8" ht="18.75" customHeight="1">
      <c r="B7" s="112" t="s">
        <v>77</v>
      </c>
      <c r="C7" s="119">
        <v>68</v>
      </c>
      <c r="D7" s="107" t="str">
        <f>IF(C7="","",VLOOKUP(C7,SM!$C$4:$G$253,2,1))</f>
        <v>Souček Ondřej</v>
      </c>
      <c r="E7" s="108">
        <f>IF(C7="","",VLOOKUP(C7,SM!$C$4:$G$253,3,1))</f>
        <v>2006</v>
      </c>
      <c r="F7" s="109" t="str">
        <f>IF(C7="","",VLOOKUP(C7,SM!$C$4:$G$253,4,1))</f>
        <v>M2</v>
      </c>
      <c r="G7" s="110" t="str">
        <f>IF(C7="","",VLOOKUP(C7,SM!$C$4:$G$253,5,1))</f>
        <v>TJ Maratonstav Úpice</v>
      </c>
      <c r="H7" s="115" t="s">
        <v>823</v>
      </c>
    </row>
    <row r="8" spans="2:8" ht="18.75" customHeight="1">
      <c r="B8" s="112" t="s">
        <v>79</v>
      </c>
      <c r="C8" s="106">
        <v>55</v>
      </c>
      <c r="D8" s="107" t="str">
        <f>IF(C8="","",VLOOKUP(C8,SM!$C$4:$G$253,2,1))</f>
        <v>Kábrt Martin</v>
      </c>
      <c r="E8" s="108">
        <f>IF(C8="","",VLOOKUP(C8,SM!$C$4:$G$253,3,1))</f>
        <v>2006</v>
      </c>
      <c r="F8" s="109" t="str">
        <f>IF(C8="","",VLOOKUP(C8,SM!$C$4:$G$253,4,1))</f>
        <v>M2</v>
      </c>
      <c r="G8" s="114" t="str">
        <f>IF(C8="","",VLOOKUP(C8,SM!$C$4:$G$253,5,1))</f>
        <v>Atletika Rtyně</v>
      </c>
      <c r="H8" s="115" t="s">
        <v>824</v>
      </c>
    </row>
    <row r="9" spans="2:8" ht="18.75" customHeight="1">
      <c r="B9" s="112" t="s">
        <v>81</v>
      </c>
      <c r="C9" s="106">
        <v>86</v>
      </c>
      <c r="D9" s="107" t="str">
        <f>IF(C9="","",VLOOKUP(C9,SM!$C$4:$G$253,2,1))</f>
        <v>Vostřes Tomáš</v>
      </c>
      <c r="E9" s="108">
        <f>IF(C9="","",VLOOKUP(C9,SM!$C$4:$G$253,3,1))</f>
        <v>2006</v>
      </c>
      <c r="F9" s="109" t="str">
        <f>IF(C9="","",VLOOKUP(C9,SM!$C$4:$G$253,4,1))</f>
        <v>M2</v>
      </c>
      <c r="G9" s="114" t="str">
        <f>IF(C9="","",VLOOKUP(C9,SM!$C$4:$G$253,5,1))</f>
        <v>Hvězda Pardubice</v>
      </c>
      <c r="H9" s="115" t="s">
        <v>825</v>
      </c>
    </row>
    <row r="10" spans="2:8" ht="18.75" customHeight="1">
      <c r="B10" s="112" t="s">
        <v>84</v>
      </c>
      <c r="C10" s="119">
        <v>129</v>
      </c>
      <c r="D10" s="107" t="str">
        <f>IF(C10="","",VLOOKUP(C10,SM!$C$4:$G$253,2,1))</f>
        <v>Lukáš Matěj</v>
      </c>
      <c r="E10" s="108">
        <f>IF(C10="","",VLOOKUP(C10,SM!$C$4:$G$253,3,1))</f>
        <v>2007</v>
      </c>
      <c r="F10" s="109" t="str">
        <f>IF(C10="","",VLOOKUP(C10,SM!$C$4:$G$253,4,1))</f>
        <v>M2</v>
      </c>
      <c r="G10" s="114" t="str">
        <f>IF(C10="","",VLOOKUP(C10,SM!$C$4:$G$253,5,1))</f>
        <v>Hvězda Pardubice</v>
      </c>
      <c r="H10" s="115" t="s">
        <v>826</v>
      </c>
    </row>
    <row r="11" spans="2:8" ht="18.75" customHeight="1">
      <c r="B11" s="112" t="s">
        <v>87</v>
      </c>
      <c r="C11" s="106">
        <v>70</v>
      </c>
      <c r="D11" s="107" t="str">
        <f>IF(C11="","",VLOOKUP(C11,SM!$C$4:$G$253,2,1))</f>
        <v>Souček Šimon</v>
      </c>
      <c r="E11" s="108">
        <f>IF(C11="","",VLOOKUP(C11,SM!$C$4:$G$253,3,1))</f>
        <v>2008</v>
      </c>
      <c r="F11" s="109" t="str">
        <f>IF(C11="","",VLOOKUP(C11,SM!$C$4:$G$253,4,1))</f>
        <v>M2</v>
      </c>
      <c r="G11" s="114" t="str">
        <f>IF(C11="","",VLOOKUP(C11,SM!$C$4:$G$253,5,1))</f>
        <v>TJ Maratonstav Úpice</v>
      </c>
      <c r="H11" s="115" t="s">
        <v>827</v>
      </c>
    </row>
    <row r="12" spans="2:8" ht="18.75" customHeight="1">
      <c r="B12" s="112" t="s">
        <v>90</v>
      </c>
      <c r="C12" s="106">
        <v>124</v>
      </c>
      <c r="D12" s="116" t="str">
        <f>IF(C12="","",VLOOKUP(C12,SM!$C$4:$G$253,2,1))</f>
        <v>Čížek Petr</v>
      </c>
      <c r="E12" s="117">
        <f>IF(C12="","",VLOOKUP(C12,SM!$C$4:$G$253,3,1))</f>
        <v>2008</v>
      </c>
      <c r="F12" s="109" t="str">
        <f>IF(C12="","",VLOOKUP(C12,SM!$C$4:$G$253,4,1))</f>
        <v>M2</v>
      </c>
      <c r="G12" s="118" t="str">
        <f>IF(C12="","",VLOOKUP(C12,SM!$C$4:$G$253,5,1))</f>
        <v>Trutnov</v>
      </c>
      <c r="H12" s="111" t="s">
        <v>828</v>
      </c>
    </row>
    <row r="13" spans="2:8" ht="18.75" customHeight="1">
      <c r="B13" s="112" t="s">
        <v>93</v>
      </c>
      <c r="C13" s="106">
        <v>59</v>
      </c>
      <c r="D13" s="107" t="str">
        <f>IF(C13="","",VLOOKUP(C13,SM!$C$4:$G$253,2,1))</f>
        <v>Svoboda Jakub</v>
      </c>
      <c r="E13" s="108">
        <f>IF(C13="","",VLOOKUP(C13,SM!$C$4:$G$253,3,1))</f>
        <v>2007</v>
      </c>
      <c r="F13" s="109" t="str">
        <f>IF(C13="","",VLOOKUP(C13,SM!$C$4:$G$253,4,1))</f>
        <v>M2</v>
      </c>
      <c r="G13" s="114" t="str">
        <f>IF(C13="","",VLOOKUP(C13,SM!$C$4:$G$253,5,1))</f>
        <v>TJ Maratonstav Úpice</v>
      </c>
      <c r="H13" s="113" t="s">
        <v>829</v>
      </c>
    </row>
    <row r="14" spans="2:8" ht="18.75" customHeight="1">
      <c r="B14" s="112" t="s">
        <v>95</v>
      </c>
      <c r="C14" s="106">
        <v>98</v>
      </c>
      <c r="D14" s="107" t="str">
        <f>IF(C14="","",VLOOKUP(C14,SM!$C$4:$G$253,2,1))</f>
        <v>Hejčl Lukáš</v>
      </c>
      <c r="E14" s="108">
        <f>IF(C14="","",VLOOKUP(C14,SM!$C$4:$G$253,3,1))</f>
        <v>2008</v>
      </c>
      <c r="F14" s="109" t="str">
        <f>IF(C14="","",VLOOKUP(C14,SM!$C$4:$G$253,4,1))</f>
        <v>M2</v>
      </c>
      <c r="G14" s="114" t="str">
        <f>IF(C14="","",VLOOKUP(C14,SM!$C$4:$G$253,5,1))</f>
        <v>Hvězda Pardubice</v>
      </c>
      <c r="H14" s="115" t="s">
        <v>830</v>
      </c>
    </row>
    <row r="15" spans="2:8" ht="18.75" customHeight="1">
      <c r="B15" s="112" t="s">
        <v>98</v>
      </c>
      <c r="C15" s="106"/>
      <c r="D15" s="107">
        <f>IF(C15="","",VLOOKUP(C15,SM!$C$4:$G$253,2,1))</f>
      </c>
      <c r="E15" s="108">
        <f>IF(C15="","",VLOOKUP(C15,SM!$C$4:$G$253,3,1))</f>
      </c>
      <c r="F15" s="109">
        <f>IF(C15="","",VLOOKUP(C15,SM!$C$4:$G$253,4,1))</f>
      </c>
      <c r="G15" s="114">
        <f>IF(C15="","",VLOOKUP(C15,SM!$C$4:$G$253,5,1))</f>
      </c>
      <c r="H15" s="115"/>
    </row>
    <row r="16" spans="2:8" ht="18.75" customHeight="1">
      <c r="B16" s="112" t="s">
        <v>101</v>
      </c>
      <c r="C16" s="106"/>
      <c r="D16" s="116">
        <f>IF(C16="","",VLOOKUP(C16,SM!$C$4:$G$253,2,1))</f>
      </c>
      <c r="E16" s="117">
        <f>IF(C16="","",VLOOKUP(C16,SM!$C$4:$G$253,3,1))</f>
      </c>
      <c r="F16" s="109">
        <f>IF(C16="","",VLOOKUP(C16,SM!$C$4:$G$253,4,1))</f>
      </c>
      <c r="G16" s="118">
        <f>IF(C16="","",VLOOKUP(C16,SM!$C$4:$G$253,5,1))</f>
      </c>
      <c r="H16" s="111"/>
    </row>
    <row r="17" spans="2:8" ht="18.75" customHeight="1">
      <c r="B17" s="112" t="s">
        <v>103</v>
      </c>
      <c r="C17" s="106"/>
      <c r="D17" s="107">
        <f>IF(C17="","",VLOOKUP(C17,SM!$C$4:$G$253,2,1))</f>
      </c>
      <c r="E17" s="108">
        <f>IF(C17="","",VLOOKUP(C17,SM!$C$4:$G$253,3,1))</f>
      </c>
      <c r="F17" s="109">
        <f>IF(C17="","",VLOOKUP(C17,SM!$C$4:$G$253,4,1))</f>
      </c>
      <c r="G17" s="114">
        <f>IF(C17="","",VLOOKUP(C17,SM!$C$4:$G$253,5,1))</f>
      </c>
      <c r="H17" s="113"/>
    </row>
    <row r="18" spans="2:8" ht="18.75" customHeight="1">
      <c r="B18" s="112" t="s">
        <v>106</v>
      </c>
      <c r="C18" s="106"/>
      <c r="D18" s="107">
        <f>IF(C18="","",VLOOKUP(C18,SM!$C$4:$G$253,2,1))</f>
      </c>
      <c r="E18" s="108">
        <f>IF(C18="","",VLOOKUP(C18,SM!$C$4:$G$253,3,1))</f>
      </c>
      <c r="F18" s="109">
        <f>IF(C18="","",VLOOKUP(C18,SM!$C$4:$G$253,4,1))</f>
      </c>
      <c r="G18" s="114">
        <f>IF(C18="","",VLOOKUP(C18,SM!$C$4:$G$253,5,1))</f>
      </c>
      <c r="H18" s="115"/>
    </row>
    <row r="19" spans="2:8" ht="18.75" customHeight="1">
      <c r="B19" s="112" t="s">
        <v>108</v>
      </c>
      <c r="C19" s="106"/>
      <c r="D19" s="107">
        <f>IF(C19="","",VLOOKUP(C19,SM!$C$4:$G$253,2,1))</f>
      </c>
      <c r="E19" s="108">
        <f>IF(C19="","",VLOOKUP(C19,SM!$C$4:$G$253,3,1))</f>
      </c>
      <c r="F19" s="109">
        <f>IF(C19="","",VLOOKUP(C19,SM!$C$4:$G$253,4,1))</f>
      </c>
      <c r="G19" s="114">
        <f>IF(C19="","",VLOOKUP(C19,SM!$C$4:$G$253,5,1))</f>
      </c>
      <c r="H19" s="115"/>
    </row>
    <row r="20" spans="2:8" ht="18.75" customHeight="1">
      <c r="B20" s="112" t="s">
        <v>111</v>
      </c>
      <c r="C20" s="106"/>
      <c r="D20" s="107">
        <f>IF(C20="","",VLOOKUP(C20,SM!$C$4:$G$253,2,1))</f>
      </c>
      <c r="E20" s="108">
        <f>IF(C20="","",VLOOKUP(C20,SM!$C$4:$G$253,3,1))</f>
      </c>
      <c r="F20" s="109">
        <f>IF(C20="","",VLOOKUP(C20,SM!$C$4:$G$253,4,1))</f>
      </c>
      <c r="G20" s="114">
        <f>IF(C20="","",VLOOKUP(C20,SM!$C$4:$G$253,5,1))</f>
      </c>
      <c r="H20" s="115"/>
    </row>
    <row r="21" spans="2:8" ht="18.75" customHeight="1">
      <c r="B21" s="112" t="s">
        <v>114</v>
      </c>
      <c r="C21" s="106"/>
      <c r="D21" s="107">
        <f>IF(C21="","",VLOOKUP(C21,SM!$C$4:$G$253,2,1))</f>
      </c>
      <c r="E21" s="108">
        <f>IF(C21="","",VLOOKUP(C21,SM!$C$4:$G$253,3,1))</f>
      </c>
      <c r="F21" s="109">
        <f>IF(C21="","",VLOOKUP(C21,SM!$C$4:$G$253,4,1))</f>
      </c>
      <c r="G21" s="114">
        <f>IF(C21="","",VLOOKUP(C21,SM!$C$4:$G$253,5,1))</f>
      </c>
      <c r="H21" s="115"/>
    </row>
    <row r="22" spans="2:8" ht="18.75" customHeight="1">
      <c r="B22" s="112" t="s">
        <v>117</v>
      </c>
      <c r="C22" s="106"/>
      <c r="D22" s="107">
        <f>IF(C22="","",VLOOKUP(C22,SM!$C$4:$G$253,2,1))</f>
      </c>
      <c r="E22" s="108">
        <f>IF(C22="","",VLOOKUP(C22,SM!$C$4:$G$253,3,1))</f>
      </c>
      <c r="F22" s="109">
        <f>IF(C22="","",VLOOKUP(C22,SM!$C$4:$G$253,4,1))</f>
      </c>
      <c r="G22" s="114">
        <f>IF(C22="","",VLOOKUP(C22,SM!$C$4:$G$253,5,1))</f>
      </c>
      <c r="H22" s="115"/>
    </row>
    <row r="23" spans="2:8" ht="18.75" customHeight="1">
      <c r="B23" s="112" t="s">
        <v>119</v>
      </c>
      <c r="C23" s="106"/>
      <c r="D23" s="107">
        <f>IF(C23="","",VLOOKUP(C23,SM!$C$4:$G$253,2,1))</f>
      </c>
      <c r="E23" s="108">
        <f>IF(C23="","",VLOOKUP(C23,SM!$C$4:$G$253,3,1))</f>
      </c>
      <c r="F23" s="109">
        <f>IF(C23="","",VLOOKUP(C23,SM!$C$4:$G$253,4,1))</f>
      </c>
      <c r="G23" s="114">
        <f>IF(C23="","",VLOOKUP(C23,SM!$C$4:$G$253,5,1))</f>
      </c>
      <c r="H23" s="115"/>
    </row>
    <row r="24" spans="2:8" ht="18.75" customHeight="1">
      <c r="B24" s="112" t="s">
        <v>122</v>
      </c>
      <c r="C24" s="106"/>
      <c r="D24" s="107">
        <f>IF(C24="","",VLOOKUP(C24,SM!$C$4:$G$253,2,1))</f>
      </c>
      <c r="E24" s="108">
        <f>IF(C24="","",VLOOKUP(C24,SM!$C$4:$G$253,3,1))</f>
      </c>
      <c r="F24" s="109">
        <f>IF(C24="","",VLOOKUP(C24,SM!$C$4:$G$253,4,1))</f>
      </c>
      <c r="G24" s="114">
        <f>IF(C24="","",VLOOKUP(C24,SM!$C$4:$G$253,5,1))</f>
      </c>
      <c r="H24" s="115"/>
    </row>
    <row r="25" spans="2:8" ht="18.75" customHeight="1">
      <c r="B25" s="112" t="s">
        <v>125</v>
      </c>
      <c r="C25" s="106"/>
      <c r="D25" s="107">
        <f>IF(C25="","",VLOOKUP(C25,SM!$C$4:$G$253,2,1))</f>
      </c>
      <c r="E25" s="108">
        <f>IF(C25="","",VLOOKUP(C25,SM!$C$4:$G$253,3,1))</f>
      </c>
      <c r="F25" s="109">
        <f>IF(C25="","",VLOOKUP(C25,SM!$C$4:$G$253,4,1))</f>
      </c>
      <c r="G25" s="114">
        <f>IF(C25="","",VLOOKUP(C25,SM!$C$4:$G$253,5,1))</f>
      </c>
      <c r="H25" s="115"/>
    </row>
    <row r="26" spans="2:8" ht="18.75" customHeight="1">
      <c r="B26" s="112" t="s">
        <v>128</v>
      </c>
      <c r="C26" s="106"/>
      <c r="D26" s="107">
        <f>IF(C26="","",VLOOKUP(C26,SM!$C$4:$G$253,2,1))</f>
      </c>
      <c r="E26" s="108">
        <f>IF(C26="","",VLOOKUP(C26,SM!$C$4:$G$253,3,1))</f>
      </c>
      <c r="F26" s="109">
        <f>IF(C26="","",VLOOKUP(C26,SM!$C$4:$G$253,4,1))</f>
      </c>
      <c r="G26" s="114">
        <f>IF(C26="","",VLOOKUP(C26,SM!$C$4:$G$253,5,1))</f>
      </c>
      <c r="H26" s="115"/>
    </row>
    <row r="27" spans="2:8" ht="18.75" customHeight="1">
      <c r="B27" s="112" t="s">
        <v>131</v>
      </c>
      <c r="C27" s="106"/>
      <c r="D27" s="107">
        <f>IF(C27="","",VLOOKUP(C27,SM!$C$4:$G$253,2,1))</f>
      </c>
      <c r="E27" s="108">
        <f>IF(C27="","",VLOOKUP(C27,SM!$C$4:$G$253,3,1))</f>
      </c>
      <c r="F27" s="109">
        <f>IF(C27="","",VLOOKUP(C27,SM!$C$4:$G$253,4,1))</f>
      </c>
      <c r="G27" s="114">
        <f>IF(C27="","",VLOOKUP(C27,SM!$C$4:$G$253,5,1))</f>
      </c>
      <c r="H27" s="115"/>
    </row>
    <row r="28" spans="2:8" ht="18.75" customHeight="1">
      <c r="B28" s="112" t="s">
        <v>133</v>
      </c>
      <c r="C28" s="100"/>
      <c r="D28" s="107">
        <f>IF(C28="","",VLOOKUP(C28,SM!$C$4:$G$253,2,1))</f>
      </c>
      <c r="E28" s="108">
        <f>IF(C28="","",VLOOKUP(C28,SM!$C$4:$G$253,3,1))</f>
      </c>
      <c r="F28" s="109">
        <f>IF(C28="","",VLOOKUP(C28,SM!$C$4:$G$253,4,1))</f>
      </c>
      <c r="G28" s="114">
        <f>IF(C28="","",VLOOKUP(C28,SM!$C$4:$G$253,5,1))</f>
      </c>
      <c r="H28" s="115"/>
    </row>
    <row r="29" spans="2:8" ht="18.75" customHeight="1">
      <c r="B29" s="112" t="s">
        <v>135</v>
      </c>
      <c r="C29" s="100"/>
      <c r="D29" s="107">
        <f>IF(C29="","",VLOOKUP(C29,SM!$C$4:$G$253,2,1))</f>
      </c>
      <c r="E29" s="108">
        <f>IF(C29="","",VLOOKUP(C29,SM!$C$4:$G$253,3,1))</f>
      </c>
      <c r="F29" s="109">
        <f>IF(C29="","",VLOOKUP(C29,SM!$C$4:$G$253,4,1))</f>
      </c>
      <c r="G29" s="114">
        <f>IF(C29="","",VLOOKUP(C29,SM!$C$4:$G$253,5,1))</f>
      </c>
      <c r="H29" s="115"/>
    </row>
    <row r="30" spans="2:8" ht="18.75" customHeight="1">
      <c r="B30" s="112" t="s">
        <v>138</v>
      </c>
      <c r="C30" s="100"/>
      <c r="D30" s="107">
        <f>IF(C30="","",VLOOKUP(C30,SM!$C$4:$G$253,2,1))</f>
      </c>
      <c r="E30" s="108">
        <f>IF(C30="","",VLOOKUP(C30,SM!$C$4:$G$253,3,1))</f>
      </c>
      <c r="F30" s="109">
        <f>IF(C30="","",VLOOKUP(C30,SM!$C$4:$G$253,4,1))</f>
      </c>
      <c r="G30" s="114">
        <f>IF(C30="","",VLOOKUP(C30,SM!$C$4:$G$253,5,1))</f>
      </c>
      <c r="H30" s="115"/>
    </row>
    <row r="31" spans="2:8" ht="18.75" customHeight="1">
      <c r="B31" s="112" t="s">
        <v>141</v>
      </c>
      <c r="C31" s="100"/>
      <c r="D31" s="107">
        <f>IF(C31="","",VLOOKUP(C31,SM!$C$4:$G$253,2,1))</f>
      </c>
      <c r="E31" s="108">
        <f>IF(C31="","",VLOOKUP(C31,SM!$C$4:$G$253,3,1))</f>
      </c>
      <c r="F31" s="109">
        <f>IF(C31="","",VLOOKUP(C31,SM!$C$4:$G$253,4,1))</f>
      </c>
      <c r="G31" s="114">
        <f>IF(C31="","",VLOOKUP(C31,SM!$C$4:$G$253,5,1))</f>
      </c>
      <c r="H31" s="115"/>
    </row>
    <row r="32" spans="2:8" ht="18.75" customHeight="1">
      <c r="B32" s="112" t="s">
        <v>143</v>
      </c>
      <c r="C32" s="100"/>
      <c r="D32" s="107">
        <f>IF(C32="","",VLOOKUP(C32,SM!$C$4:$G$253,2,1))</f>
      </c>
      <c r="E32" s="108">
        <f>IF(C32="","",VLOOKUP(C32,SM!$C$4:$G$253,3,1))</f>
      </c>
      <c r="F32" s="109">
        <f>IF(C32="","",VLOOKUP(C32,SM!$C$4:$G$253,4,1))</f>
      </c>
      <c r="G32" s="114">
        <f>IF(C32="","",VLOOKUP(C32,SM!$C$4:$G$253,5,1))</f>
      </c>
      <c r="H32" s="115"/>
    </row>
    <row r="33" spans="2:8" ht="18.75" customHeight="1">
      <c r="B33" s="112" t="s">
        <v>145</v>
      </c>
      <c r="C33" s="100"/>
      <c r="D33" s="107">
        <f>IF(C33="","",VLOOKUP(C33,SM!$C$4:$G$253,2,1))</f>
      </c>
      <c r="E33" s="108">
        <f>IF(C33="","",VLOOKUP(C33,SM!$C$4:$G$253,3,1))</f>
      </c>
      <c r="F33" s="109">
        <f>IF(C33="","",VLOOKUP(C33,SM!$C$4:$G$253,4,1))</f>
      </c>
      <c r="G33" s="114">
        <f>IF(C33="","",VLOOKUP(C33,SM!$C$4:$G$253,5,1))</f>
      </c>
      <c r="H33" s="115"/>
    </row>
    <row r="34" spans="2:8" ht="18.75" customHeight="1">
      <c r="B34" s="120" t="s">
        <v>147</v>
      </c>
      <c r="C34" s="121"/>
      <c r="D34" s="122">
        <f>IF(C34="","",VLOOKUP(C34,SM!$C$4:$G$253,2,1))</f>
      </c>
      <c r="E34" s="123">
        <f>IF(C34="","",VLOOKUP(C34,SM!$C$4:$G$253,3,1))</f>
      </c>
      <c r="F34" s="124">
        <f>IF(C34="","",VLOOKUP(C34,SM!$C$4:$G$253,4,1))</f>
      </c>
      <c r="G34" s="114">
        <f>IF(C34="","",VLOOKUP(C34,SM!$C$4:$G$253,5,1))</f>
      </c>
      <c r="H34" s="125"/>
    </row>
    <row r="35" spans="2:8" ht="8.25" customHeight="1">
      <c r="B35" s="83"/>
      <c r="C35" s="83"/>
      <c r="D35" s="83"/>
      <c r="E35" s="83"/>
      <c r="F35" s="83"/>
      <c r="G35" s="83"/>
      <c r="H35" s="83"/>
    </row>
    <row r="36" spans="2:7" ht="12.75">
      <c r="B36" s="126" t="s">
        <v>808</v>
      </c>
      <c r="G36" s="126" t="s">
        <v>809</v>
      </c>
    </row>
    <row r="37" ht="6.75" customHeight="1"/>
    <row r="38" spans="2:7" ht="12.75">
      <c r="B38" s="127">
        <f ca="1">TODAY()</f>
        <v>42065</v>
      </c>
      <c r="C38" s="128"/>
      <c r="D38" s="129" t="s">
        <v>810</v>
      </c>
      <c r="G38" s="130" t="s">
        <v>811</v>
      </c>
    </row>
    <row r="39" spans="4:10" ht="12.75">
      <c r="D39" s="131" t="s">
        <v>812</v>
      </c>
      <c r="E39" s="132"/>
      <c r="F39" s="126"/>
      <c r="G39" s="130" t="s">
        <v>813</v>
      </c>
      <c r="H39" s="126"/>
      <c r="J39" s="133"/>
    </row>
    <row r="40" spans="4:10" ht="12.75">
      <c r="D40" s="131" t="s">
        <v>814</v>
      </c>
      <c r="E40" s="2"/>
      <c r="G40" s="130" t="s">
        <v>815</v>
      </c>
      <c r="J40" s="133"/>
    </row>
  </sheetData>
  <sheetProtection selectLockedCells="1" selectUnlockedCells="1"/>
  <printOptions/>
  <pageMargins left="0.19652777777777777" right="0.19652777777777777" top="0.39375" bottom="0.39375" header="0.5118055555555555" footer="0.5118055555555555"/>
  <pageSetup horizontalDpi="300" verticalDpi="300" orientation="portrait" paperSize="9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J40"/>
  <sheetViews>
    <sheetView workbookViewId="0" topLeftCell="A1">
      <selection activeCell="A1" sqref="A1"/>
    </sheetView>
  </sheetViews>
  <sheetFormatPr defaultColWidth="9.140625" defaultRowHeight="12.75"/>
  <cols>
    <col min="1" max="1" width="1.8515625" style="1" customWidth="1"/>
    <col min="2" max="3" width="7.140625" style="1" customWidth="1"/>
    <col min="4" max="4" width="24.28125" style="1" customWidth="1"/>
    <col min="5" max="5" width="6.421875" style="1" customWidth="1"/>
    <col min="6" max="6" width="5.7109375" style="1" customWidth="1"/>
    <col min="7" max="7" width="31.421875" style="1" customWidth="1"/>
    <col min="8" max="8" width="14.28125" style="1" customWidth="1"/>
    <col min="9" max="9" width="1.8515625" style="1" customWidth="1"/>
    <col min="10" max="27" width="3.140625" style="1" customWidth="1"/>
    <col min="28" max="16384" width="8.7109375" style="1" customWidth="1"/>
  </cols>
  <sheetData>
    <row r="1" ht="52.5" customHeight="1"/>
    <row r="2" ht="26.25" customHeight="1">
      <c r="B2" s="96" t="str">
        <f>CONCATENATE("ÚPICKÁ DESÍTKA - ",'Kateg.'!E3)</f>
        <v>ÚPICKÁ DESÍTKA - 2015</v>
      </c>
    </row>
    <row r="3" spans="2:8" ht="22.5" customHeight="1">
      <c r="B3" s="97" t="str">
        <f>IF(H3="","",VLOOKUP(H3,'Kateg.'!$B$6:$H$26,7,0))</f>
        <v>Přípravka dívky  (2006 - 2008)</v>
      </c>
      <c r="C3" s="50"/>
      <c r="D3" s="52"/>
      <c r="E3" s="52"/>
      <c r="F3" s="52"/>
      <c r="G3" s="52"/>
      <c r="H3" s="98" t="s">
        <v>50</v>
      </c>
    </row>
    <row r="4" spans="2:8" ht="21" customHeight="1">
      <c r="B4" s="53" t="s">
        <v>803</v>
      </c>
      <c r="C4" s="53" t="s">
        <v>67</v>
      </c>
      <c r="D4" s="53" t="s">
        <v>68</v>
      </c>
      <c r="E4" s="86" t="s">
        <v>69</v>
      </c>
      <c r="F4" s="86" t="s">
        <v>70</v>
      </c>
      <c r="G4" s="53" t="s">
        <v>71</v>
      </c>
      <c r="H4" s="53" t="s">
        <v>804</v>
      </c>
    </row>
    <row r="5" spans="2:8" ht="18.75" customHeight="1">
      <c r="B5" s="99" t="s">
        <v>72</v>
      </c>
      <c r="C5" s="100">
        <v>327</v>
      </c>
      <c r="D5" s="139" t="str">
        <f>IF(C5="","",VLOOKUP(C5,SZ!$C$4:$G$203,2,1))</f>
        <v>Kirschová Nikola</v>
      </c>
      <c r="E5" s="140">
        <f>IF(C5="","",VLOOKUP(C5,SZ!$C$4:$G$203,3,1))</f>
        <v>2006</v>
      </c>
      <c r="F5" s="102" t="str">
        <f>IF(C5="","",VLOOKUP(C5,SZ!$C$4:$G$203,4,1))</f>
        <v>Z2</v>
      </c>
      <c r="G5" s="142" t="str">
        <f>IF(C5="","",VLOOKUP(C5,SZ!$C$4:$G$203,5,1))</f>
        <v>SK Dolar Hajnice</v>
      </c>
      <c r="H5" s="104" t="s">
        <v>831</v>
      </c>
    </row>
    <row r="6" spans="2:8" ht="18.75" customHeight="1">
      <c r="B6" s="105" t="s">
        <v>75</v>
      </c>
      <c r="C6" s="106">
        <v>121</v>
      </c>
      <c r="D6" s="116" t="str">
        <f>IF(C6="","",VLOOKUP(C6,SZ!$C$4:$G$203,2,1))</f>
        <v>Flečková Nikol</v>
      </c>
      <c r="E6" s="117">
        <f>IF(C6="","",VLOOKUP(C6,SZ!$C$4:$G$203,3,1))</f>
        <v>2006</v>
      </c>
      <c r="F6" s="109" t="str">
        <f>IF(C6="","",VLOOKUP(C6,SZ!$C$4:$G$203,4,1))</f>
        <v>Z2</v>
      </c>
      <c r="G6" s="135" t="str">
        <f>IF(C6="","",VLOOKUP(C6,SZ!$C$4:$G$203,5,1))</f>
        <v>LOKO Trutnov</v>
      </c>
      <c r="H6" s="111" t="s">
        <v>832</v>
      </c>
    </row>
    <row r="7" spans="2:8" ht="18.75" customHeight="1">
      <c r="B7" s="112" t="s">
        <v>77</v>
      </c>
      <c r="C7" s="119">
        <v>72</v>
      </c>
      <c r="D7" s="107" t="str">
        <f>IF(C7="","",VLOOKUP(C7,SZ!$C$4:$G$203,2,1))</f>
        <v>Kubasová Sabina</v>
      </c>
      <c r="E7" s="108">
        <f>IF(C7="","",VLOOKUP(C7,SZ!$C$4:$G$203,3,1))</f>
        <v>2006</v>
      </c>
      <c r="F7" s="109" t="str">
        <f>IF(C7="","",VLOOKUP(C7,SZ!$C$4:$G$203,4,1))</f>
        <v>Z2</v>
      </c>
      <c r="G7" s="136" t="str">
        <f>IF(C7="","",VLOOKUP(C7,SZ!$C$4:$G$203,5,1))</f>
        <v>TJ Maratonstav Úpice</v>
      </c>
      <c r="H7" s="113" t="s">
        <v>833</v>
      </c>
    </row>
    <row r="8" spans="2:8" ht="18.75" customHeight="1">
      <c r="B8" s="112" t="s">
        <v>79</v>
      </c>
      <c r="C8" s="106">
        <v>47</v>
      </c>
      <c r="D8" s="107" t="str">
        <f>IF(C8="","",VLOOKUP(C8,SZ!$C$4:$G$203,2,1))</f>
        <v>Fialová Magdalena</v>
      </c>
      <c r="E8" s="108">
        <f>IF(C8="","",VLOOKUP(C8,SZ!$C$4:$G$203,3,1))</f>
        <v>2007</v>
      </c>
      <c r="F8" s="109" t="str">
        <f>IF(C8="","",VLOOKUP(C8,SZ!$C$4:$G$203,4,1))</f>
        <v>Z2</v>
      </c>
      <c r="G8" s="137" t="str">
        <f>IF(C8="","",VLOOKUP(C8,SZ!$C$4:$G$203,5,1))</f>
        <v>TJ Maratonstav Úpice</v>
      </c>
      <c r="H8" s="111" t="s">
        <v>834</v>
      </c>
    </row>
    <row r="9" spans="2:8" ht="18.75" customHeight="1">
      <c r="B9" s="112" t="s">
        <v>81</v>
      </c>
      <c r="C9" s="106">
        <v>332</v>
      </c>
      <c r="D9" s="107" t="str">
        <f>IF(C9="","",VLOOKUP(C9,SZ!$C$4:$G$203,2,1))</f>
        <v>Ernestová Sofie</v>
      </c>
      <c r="E9" s="108">
        <f>IF(C9="","",VLOOKUP(C9,SZ!$C$4:$G$203,3,1))</f>
        <v>2007</v>
      </c>
      <c r="F9" s="109" t="str">
        <f>IF(C9="","",VLOOKUP(C9,SZ!$C$4:$G$203,4,1))</f>
        <v>Z2</v>
      </c>
      <c r="G9" s="137" t="str">
        <f>IF(C9="","",VLOOKUP(C9,SZ!$C$4:$G$203,5,1))</f>
        <v>SK Dolar Hajnice</v>
      </c>
      <c r="H9" s="113" t="s">
        <v>835</v>
      </c>
    </row>
    <row r="10" spans="2:8" ht="18.75" customHeight="1">
      <c r="B10" s="112" t="s">
        <v>84</v>
      </c>
      <c r="C10" s="106"/>
      <c r="D10" s="116">
        <f>IF(C10="","",VLOOKUP(C10,SZ!$C$4:$G$203,2,1))</f>
      </c>
      <c r="E10" s="117">
        <f>IF(C10="","",VLOOKUP(C10,SZ!$C$4:$G$203,3,1))</f>
      </c>
      <c r="F10" s="109">
        <f>IF(C10="","",VLOOKUP(C10,SZ!$C$4:$G$203,4,1))</f>
      </c>
      <c r="G10" s="143">
        <f>IF(C10="","",VLOOKUP(C10,SZ!$C$4:$G$203,5,1))</f>
      </c>
      <c r="H10" s="115"/>
    </row>
    <row r="11" spans="2:8" ht="18.75" customHeight="1">
      <c r="B11" s="112" t="s">
        <v>87</v>
      </c>
      <c r="C11" s="106"/>
      <c r="D11" s="107">
        <f>IF(C11="","",VLOOKUP(C11,SZ!$C$4:$G$203,2,1))</f>
      </c>
      <c r="E11" s="108">
        <f>IF(C11="","",VLOOKUP(C11,SZ!$C$4:$G$203,3,1))</f>
      </c>
      <c r="F11" s="109">
        <f>IF(C11="","",VLOOKUP(C11,SZ!$C$4:$G$203,4,1))</f>
      </c>
      <c r="G11" s="137">
        <f>IF(C11="","",VLOOKUP(C11,SZ!$C$4:$G$203,5,1))</f>
      </c>
      <c r="H11" s="115"/>
    </row>
    <row r="12" spans="2:8" ht="18.75" customHeight="1">
      <c r="B12" s="112" t="s">
        <v>90</v>
      </c>
      <c r="C12" s="106"/>
      <c r="D12" s="107">
        <f>IF(C12="","",VLOOKUP(C12,SZ!$C$4:$G$203,2,1))</f>
      </c>
      <c r="E12" s="108">
        <f>IF(C12="","",VLOOKUP(C12,SZ!$C$4:$G$203,3,1))</f>
      </c>
      <c r="F12" s="109">
        <f>IF(C12="","",VLOOKUP(C12,SZ!$C$4:$G$203,4,1))</f>
      </c>
      <c r="G12" s="137">
        <f>IF(C12="","",VLOOKUP(C12,SZ!$C$4:$G$203,5,1))</f>
      </c>
      <c r="H12" s="115"/>
    </row>
    <row r="13" spans="2:8" ht="18.75" customHeight="1">
      <c r="B13" s="112" t="s">
        <v>93</v>
      </c>
      <c r="C13" s="106"/>
      <c r="D13" s="107">
        <f>IF(C13="","",VLOOKUP(C13,SZ!$C$4:$G$203,2,1))</f>
      </c>
      <c r="E13" s="108">
        <f>IF(C13="","",VLOOKUP(C13,SZ!$C$4:$G$203,3,1))</f>
      </c>
      <c r="F13" s="109">
        <f>IF(C13="","",VLOOKUP(C13,SZ!$C$4:$G$203,4,1))</f>
      </c>
      <c r="G13" s="137">
        <f>IF(C13="","",VLOOKUP(C13,SZ!$C$4:$G$203,5,1))</f>
      </c>
      <c r="H13" s="115"/>
    </row>
    <row r="14" spans="2:8" ht="18.75" customHeight="1">
      <c r="B14" s="112" t="s">
        <v>95</v>
      </c>
      <c r="C14" s="106"/>
      <c r="D14" s="107">
        <f>IF(C14="","",VLOOKUP(C14,SZ!$C$4:$G$203,2,1))</f>
      </c>
      <c r="E14" s="108">
        <f>IF(C14="","",VLOOKUP(C14,SZ!$C$4:$G$203,3,1))</f>
      </c>
      <c r="F14" s="109">
        <f>IF(C14="","",VLOOKUP(C14,SZ!$C$4:$G$203,4,1))</f>
      </c>
      <c r="G14" s="137">
        <f>IF(C14="","",VLOOKUP(C14,SZ!$C$4:$G$203,5,1))</f>
      </c>
      <c r="H14" s="115"/>
    </row>
    <row r="15" spans="2:8" ht="18.75" customHeight="1">
      <c r="B15" s="112" t="s">
        <v>98</v>
      </c>
      <c r="C15" s="106"/>
      <c r="D15" s="107">
        <f>IF(C15="","",VLOOKUP(C15,SZ!$C$4:$G$203,2,1))</f>
      </c>
      <c r="E15" s="108">
        <f>IF(C15="","",VLOOKUP(C15,SZ!$C$4:$G$203,3,1))</f>
      </c>
      <c r="F15" s="109">
        <f>IF(C15="","",VLOOKUP(C15,SZ!$C$4:$G$203,4,1))</f>
      </c>
      <c r="G15" s="137">
        <f>IF(C15="","",VLOOKUP(C15,SZ!$C$4:$G$203,5,1))</f>
      </c>
      <c r="H15" s="115"/>
    </row>
    <row r="16" spans="2:8" ht="18.75" customHeight="1">
      <c r="B16" s="112" t="s">
        <v>101</v>
      </c>
      <c r="C16" s="106"/>
      <c r="D16" s="107">
        <f>IF(C16="","",VLOOKUP(C16,SZ!$C$4:$G$203,2,1))</f>
      </c>
      <c r="E16" s="108">
        <f>IF(C16="","",VLOOKUP(C16,SZ!$C$4:$G$203,3,1))</f>
      </c>
      <c r="F16" s="109">
        <f>IF(C16="","",VLOOKUP(C16,SZ!$C$4:$G$203,4,1))</f>
      </c>
      <c r="G16" s="137">
        <f>IF(C16="","",VLOOKUP(C16,SZ!$C$4:$G$203,5,1))</f>
      </c>
      <c r="H16" s="115"/>
    </row>
    <row r="17" spans="2:8" ht="18.75" customHeight="1">
      <c r="B17" s="112" t="s">
        <v>103</v>
      </c>
      <c r="C17" s="106"/>
      <c r="D17" s="107">
        <f>IF(C17="","",VLOOKUP(C17,SZ!$C$4:$G$203,2,1))</f>
      </c>
      <c r="E17" s="108">
        <f>IF(C17="","",VLOOKUP(C17,SZ!$C$4:$G$203,3,1))</f>
      </c>
      <c r="F17" s="109">
        <f>IF(C17="","",VLOOKUP(C17,SZ!$C$4:$G$203,4,1))</f>
      </c>
      <c r="G17" s="137">
        <f>IF(C17="","",VLOOKUP(C17,SZ!$C$4:$G$203,5,1))</f>
      </c>
      <c r="H17" s="115"/>
    </row>
    <row r="18" spans="2:8" ht="18.75" customHeight="1">
      <c r="B18" s="112" t="s">
        <v>106</v>
      </c>
      <c r="C18" s="106"/>
      <c r="D18" s="107">
        <f>IF(C18="","",VLOOKUP(C18,SZ!$C$4:$G$203,2,1))</f>
      </c>
      <c r="E18" s="108">
        <f>IF(C18="","",VLOOKUP(C18,SZ!$C$4:$G$203,3,1))</f>
      </c>
      <c r="F18" s="109">
        <f>IF(C18="","",VLOOKUP(C18,SZ!$C$4:$G$203,4,1))</f>
      </c>
      <c r="G18" s="137">
        <f>IF(C18="","",VLOOKUP(C18,SZ!$C$4:$G$203,5,1))</f>
      </c>
      <c r="H18" s="115"/>
    </row>
    <row r="19" spans="2:8" ht="18.75" customHeight="1">
      <c r="B19" s="112" t="s">
        <v>108</v>
      </c>
      <c r="C19" s="119"/>
      <c r="D19" s="107">
        <f>IF(C19="","",VLOOKUP(C19,SZ!$C$4:$G$203,2,1))</f>
      </c>
      <c r="E19" s="108">
        <f>IF(C19="","",VLOOKUP(C19,SZ!$C$4:$G$203,3,1))</f>
      </c>
      <c r="F19" s="109">
        <f>IF(C19="","",VLOOKUP(C19,SZ!$C$4:$G$203,4,1))</f>
      </c>
      <c r="G19" s="137">
        <f>IF(C19="","",VLOOKUP(C19,SZ!$C$4:$G$203,5,1))</f>
      </c>
      <c r="H19" s="115"/>
    </row>
    <row r="20" spans="2:8" ht="18.75" customHeight="1">
      <c r="B20" s="112" t="s">
        <v>111</v>
      </c>
      <c r="C20" s="100"/>
      <c r="D20" s="107">
        <f>IF(C20="","",VLOOKUP(C20,SZ!$C$4:$G$203,2,1))</f>
      </c>
      <c r="E20" s="108">
        <f>IF(C20="","",VLOOKUP(C20,SZ!$C$4:$G$203,3,1))</f>
      </c>
      <c r="F20" s="109">
        <f>IF(C20="","",VLOOKUP(C20,SZ!$C$4:$G$203,4,1))</f>
      </c>
      <c r="G20" s="137">
        <f>IF(C20="","",VLOOKUP(C20,SZ!$C$4:$G$203,5,1))</f>
      </c>
      <c r="H20" s="115"/>
    </row>
    <row r="21" spans="2:8" ht="18.75" customHeight="1">
      <c r="B21" s="112" t="s">
        <v>114</v>
      </c>
      <c r="C21" s="100"/>
      <c r="D21" s="107">
        <f>IF(C21="","",VLOOKUP(C21,SZ!$C$4:$G$203,2,1))</f>
      </c>
      <c r="E21" s="108">
        <f>IF(C21="","",VLOOKUP(C21,SZ!$C$4:$G$203,3,1))</f>
      </c>
      <c r="F21" s="109">
        <f>IF(C21="","",VLOOKUP(C21,SZ!$C$4:$G$203,4,1))</f>
      </c>
      <c r="G21" s="137">
        <f>IF(C21="","",VLOOKUP(C21,SZ!$C$4:$G$203,5,1))</f>
      </c>
      <c r="H21" s="115"/>
    </row>
    <row r="22" spans="2:8" ht="18.75" customHeight="1">
      <c r="B22" s="112" t="s">
        <v>117</v>
      </c>
      <c r="C22" s="100"/>
      <c r="D22" s="107">
        <f>IF(C22="","",VLOOKUP(C22,SZ!$C$4:$G$203,2,1))</f>
      </c>
      <c r="E22" s="108">
        <f>IF(C22="","",VLOOKUP(C22,SZ!$C$4:$G$203,3,1))</f>
      </c>
      <c r="F22" s="109">
        <f>IF(C22="","",VLOOKUP(C22,SZ!$C$4:$G$203,4,1))</f>
      </c>
      <c r="G22" s="137">
        <f>IF(C22="","",VLOOKUP(C22,SZ!$C$4:$G$203,5,1))</f>
      </c>
      <c r="H22" s="115"/>
    </row>
    <row r="23" spans="2:8" ht="18.75" customHeight="1">
      <c r="B23" s="112" t="s">
        <v>119</v>
      </c>
      <c r="C23" s="100"/>
      <c r="D23" s="107">
        <f>IF(C23="","",VLOOKUP(C23,SZ!$C$4:$G$203,2,1))</f>
      </c>
      <c r="E23" s="108">
        <f>IF(C23="","",VLOOKUP(C23,SZ!$C$4:$G$203,3,1))</f>
      </c>
      <c r="F23" s="109">
        <f>IF(C23="","",VLOOKUP(C23,SZ!$C$4:$G$203,4,1))</f>
      </c>
      <c r="G23" s="137">
        <f>IF(C23="","",VLOOKUP(C23,SZ!$C$4:$G$203,5,1))</f>
      </c>
      <c r="H23" s="115"/>
    </row>
    <row r="24" spans="2:8" ht="18.75" customHeight="1">
      <c r="B24" s="112" t="s">
        <v>122</v>
      </c>
      <c r="C24" s="100"/>
      <c r="D24" s="107">
        <f>IF(C24="","",VLOOKUP(C24,SZ!$C$4:$G$203,2,1))</f>
      </c>
      <c r="E24" s="108">
        <f>IF(C24="","",VLOOKUP(C24,SZ!$C$4:$G$203,3,1))</f>
      </c>
      <c r="F24" s="109">
        <f>IF(C24="","",VLOOKUP(C24,SZ!$C$4:$G$203,4,1))</f>
      </c>
      <c r="G24" s="137">
        <f>IF(C24="","",VLOOKUP(C24,SZ!$C$4:$G$203,5,1))</f>
      </c>
      <c r="H24" s="115"/>
    </row>
    <row r="25" spans="2:8" ht="18.75" customHeight="1">
      <c r="B25" s="112" t="s">
        <v>125</v>
      </c>
      <c r="C25" s="100"/>
      <c r="D25" s="107">
        <f>IF(C25="","",VLOOKUP(C25,SZ!$C$4:$G$203,2,1))</f>
      </c>
      <c r="E25" s="108">
        <f>IF(C25="","",VLOOKUP(C25,SZ!$C$4:$G$203,3,1))</f>
      </c>
      <c r="F25" s="109">
        <f>IF(C25="","",VLOOKUP(C25,SZ!$C$4:$G$203,4,1))</f>
      </c>
      <c r="G25" s="137">
        <f>IF(C25="","",VLOOKUP(C25,SZ!$C$4:$G$203,5,1))</f>
      </c>
      <c r="H25" s="115"/>
    </row>
    <row r="26" spans="2:8" ht="18.75" customHeight="1">
      <c r="B26" s="112" t="s">
        <v>128</v>
      </c>
      <c r="C26" s="100"/>
      <c r="D26" s="107">
        <f>IF(C26="","",VLOOKUP(C26,SZ!$C$4:$G$203,2,1))</f>
      </c>
      <c r="E26" s="108">
        <f>IF(C26="","",VLOOKUP(C26,SZ!$C$4:$G$203,3,1))</f>
      </c>
      <c r="F26" s="109">
        <f>IF(C26="","",VLOOKUP(C26,SZ!$C$4:$G$203,4,1))</f>
      </c>
      <c r="G26" s="137">
        <f>IF(C26="","",VLOOKUP(C26,SZ!$C$4:$G$203,5,1))</f>
      </c>
      <c r="H26" s="115"/>
    </row>
    <row r="27" spans="2:8" ht="18.75" customHeight="1">
      <c r="B27" s="112" t="s">
        <v>131</v>
      </c>
      <c r="C27" s="100"/>
      <c r="D27" s="107">
        <f>IF(C27="","",VLOOKUP(C27,SZ!$C$4:$G$203,2,1))</f>
      </c>
      <c r="E27" s="108">
        <f>IF(C27="","",VLOOKUP(C27,SZ!$C$4:$G$203,3,1))</f>
      </c>
      <c r="F27" s="109">
        <f>IF(C27="","",VLOOKUP(C27,SZ!$C$4:$G$203,4,1))</f>
      </c>
      <c r="G27" s="137">
        <f>IF(C27="","",VLOOKUP(C27,SZ!$C$4:$G$203,5,1))</f>
      </c>
      <c r="H27" s="115"/>
    </row>
    <row r="28" spans="2:8" ht="18.75" customHeight="1">
      <c r="B28" s="112" t="s">
        <v>133</v>
      </c>
      <c r="C28" s="100"/>
      <c r="D28" s="107">
        <f>IF(C28="","",VLOOKUP(C28,SZ!$C$4:$G$203,2,1))</f>
      </c>
      <c r="E28" s="108">
        <f>IF(C28="","",VLOOKUP(C28,SZ!$C$4:$G$203,3,1))</f>
      </c>
      <c r="F28" s="109">
        <f>IF(C28="","",VLOOKUP(C28,SZ!$C$4:$G$203,4,1))</f>
      </c>
      <c r="G28" s="137">
        <f>IF(C28="","",VLOOKUP(C28,SZ!$C$4:$G$203,5,1))</f>
      </c>
      <c r="H28" s="115"/>
    </row>
    <row r="29" spans="2:8" ht="18.75" customHeight="1">
      <c r="B29" s="112" t="s">
        <v>135</v>
      </c>
      <c r="C29" s="100"/>
      <c r="D29" s="107">
        <f>IF(C29="","",VLOOKUP(C29,SZ!$C$4:$G$203,2,1))</f>
      </c>
      <c r="E29" s="108">
        <f>IF(C29="","",VLOOKUP(C29,SZ!$C$4:$G$203,3,1))</f>
      </c>
      <c r="F29" s="109">
        <f>IF(C29="","",VLOOKUP(C29,SZ!$C$4:$G$203,4,1))</f>
      </c>
      <c r="G29" s="137">
        <f>IF(C29="","",VLOOKUP(C29,SZ!$C$4:$G$203,5,1))</f>
      </c>
      <c r="H29" s="115"/>
    </row>
    <row r="30" spans="2:8" ht="18.75" customHeight="1">
      <c r="B30" s="112" t="s">
        <v>138</v>
      </c>
      <c r="C30" s="100"/>
      <c r="D30" s="107">
        <f>IF(C30="","",VLOOKUP(C30,SZ!$C$4:$G$203,2,1))</f>
      </c>
      <c r="E30" s="108">
        <f>IF(C30="","",VLOOKUP(C30,SZ!$C$4:$G$203,3,1))</f>
      </c>
      <c r="F30" s="109">
        <f>IF(C30="","",VLOOKUP(C30,SZ!$C$4:$G$203,4,1))</f>
      </c>
      <c r="G30" s="137">
        <f>IF(C30="","",VLOOKUP(C30,SZ!$C$4:$G$203,5,1))</f>
      </c>
      <c r="H30" s="115"/>
    </row>
    <row r="31" spans="2:8" ht="18.75" customHeight="1">
      <c r="B31" s="112" t="s">
        <v>141</v>
      </c>
      <c r="C31" s="100"/>
      <c r="D31" s="107">
        <f>IF(C31="","",VLOOKUP(C31,SZ!$C$4:$G$203,2,1))</f>
      </c>
      <c r="E31" s="108">
        <f>IF(C31="","",VLOOKUP(C31,SZ!$C$4:$G$203,3,1))</f>
      </c>
      <c r="F31" s="109">
        <f>IF(C31="","",VLOOKUP(C31,SZ!$C$4:$G$203,4,1))</f>
      </c>
      <c r="G31" s="137">
        <f>IF(C31="","",VLOOKUP(C31,SZ!$C$4:$G$203,5,1))</f>
      </c>
      <c r="H31" s="115"/>
    </row>
    <row r="32" spans="2:8" ht="18.75" customHeight="1">
      <c r="B32" s="112" t="s">
        <v>143</v>
      </c>
      <c r="C32" s="100"/>
      <c r="D32" s="107">
        <f>IF(C32="","",VLOOKUP(C32,SZ!$C$4:$G$203,2,1))</f>
      </c>
      <c r="E32" s="108">
        <f>IF(C32="","",VLOOKUP(C32,SZ!$C$4:$G$203,3,1))</f>
      </c>
      <c r="F32" s="109">
        <f>IF(C32="","",VLOOKUP(C32,SZ!$C$4:$G$203,4,1))</f>
      </c>
      <c r="G32" s="137">
        <f>IF(C32="","",VLOOKUP(C32,SZ!$C$4:$G$203,5,1))</f>
      </c>
      <c r="H32" s="115"/>
    </row>
    <row r="33" spans="2:8" ht="18.75" customHeight="1">
      <c r="B33" s="112" t="s">
        <v>145</v>
      </c>
      <c r="C33" s="100"/>
      <c r="D33" s="107">
        <f>IF(C33="","",VLOOKUP(C33,SZ!$C$4:$G$203,2,1))</f>
      </c>
      <c r="E33" s="108">
        <f>IF(C33="","",VLOOKUP(C33,SZ!$C$4:$G$203,3,1))</f>
      </c>
      <c r="F33" s="109">
        <f>IF(C33="","",VLOOKUP(C33,SZ!$C$4:$G$203,4,1))</f>
      </c>
      <c r="G33" s="137">
        <f>IF(C33="","",VLOOKUP(C33,SZ!$C$4:$G$203,5,1))</f>
      </c>
      <c r="H33" s="115"/>
    </row>
    <row r="34" spans="2:8" ht="18.75" customHeight="1">
      <c r="B34" s="120" t="s">
        <v>147</v>
      </c>
      <c r="C34" s="121"/>
      <c r="D34" s="122">
        <f>IF(C34="","",VLOOKUP(C34,SZ!$C$4:$G$203,2,1))</f>
      </c>
      <c r="E34" s="123">
        <f>IF(C34="","",VLOOKUP(C34,SZ!$C$4:$G$203,3,1))</f>
      </c>
      <c r="F34" s="124">
        <f>IF(C34="","",VLOOKUP(C34,SZ!$C$4:$G$203,4,1))</f>
      </c>
      <c r="G34" s="137">
        <f>IF(C34="","",VLOOKUP(C34,SZ!$C$4:$G$203,5,1))</f>
      </c>
      <c r="H34" s="125"/>
    </row>
    <row r="35" spans="2:8" ht="8.25" customHeight="1">
      <c r="B35" s="83"/>
      <c r="C35" s="83"/>
      <c r="D35" s="83"/>
      <c r="E35" s="83"/>
      <c r="F35" s="83"/>
      <c r="G35" s="83"/>
      <c r="H35" s="83"/>
    </row>
    <row r="36" spans="2:7" ht="12.75">
      <c r="B36" s="126" t="s">
        <v>808</v>
      </c>
      <c r="G36" s="126" t="s">
        <v>809</v>
      </c>
    </row>
    <row r="37" ht="6.75" customHeight="1"/>
    <row r="38" spans="2:7" ht="12.75">
      <c r="B38" s="127">
        <f ca="1">TODAY()</f>
        <v>42065</v>
      </c>
      <c r="C38" s="128"/>
      <c r="D38" s="129" t="s">
        <v>810</v>
      </c>
      <c r="G38" s="130" t="s">
        <v>811</v>
      </c>
    </row>
    <row r="39" spans="4:10" ht="12.75">
      <c r="D39" s="131" t="s">
        <v>812</v>
      </c>
      <c r="E39" s="132"/>
      <c r="F39" s="126"/>
      <c r="G39" s="130" t="s">
        <v>813</v>
      </c>
      <c r="H39" s="126"/>
      <c r="J39" s="133"/>
    </row>
    <row r="40" spans="4:10" ht="12.75">
      <c r="D40" s="131" t="s">
        <v>814</v>
      </c>
      <c r="E40" s="2"/>
      <c r="G40" s="130" t="s">
        <v>815</v>
      </c>
      <c r="J40" s="133"/>
    </row>
  </sheetData>
  <sheetProtection selectLockedCells="1" selectUnlockedCells="1"/>
  <printOptions/>
  <pageMargins left="0.19652777777777777" right="0.19652777777777777" top="0.39375" bottom="0.39375" header="0.5118055555555555" footer="0.5118055555555555"/>
  <pageSetup horizontalDpi="300" verticalDpi="300" orientation="portrait" paperSize="9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J40"/>
  <sheetViews>
    <sheetView workbookViewId="0" topLeftCell="A1">
      <selection activeCell="A1" sqref="A1"/>
    </sheetView>
  </sheetViews>
  <sheetFormatPr defaultColWidth="9.140625" defaultRowHeight="12.75"/>
  <cols>
    <col min="1" max="1" width="1.8515625" style="1" customWidth="1"/>
    <col min="2" max="3" width="7.140625" style="1" customWidth="1"/>
    <col min="4" max="4" width="24.28125" style="1" customWidth="1"/>
    <col min="5" max="5" width="6.421875" style="1" customWidth="1"/>
    <col min="6" max="6" width="5.7109375" style="1" customWidth="1"/>
    <col min="7" max="7" width="31.421875" style="1" customWidth="1"/>
    <col min="8" max="8" width="14.28125" style="1" customWidth="1"/>
    <col min="9" max="9" width="1.8515625" style="1" customWidth="1"/>
    <col min="10" max="27" width="3.140625" style="1" customWidth="1"/>
    <col min="28" max="16384" width="8.7109375" style="1" customWidth="1"/>
  </cols>
  <sheetData>
    <row r="1" ht="52.5" customHeight="1"/>
    <row r="2" ht="26.25" customHeight="1">
      <c r="B2" s="96" t="str">
        <f>CONCATENATE("ÚPICKÁ DESÍTKA - ",'Kateg.'!E3)</f>
        <v>ÚPICKÁ DESÍTKA - 2015</v>
      </c>
    </row>
    <row r="3" spans="2:8" ht="22.5" customHeight="1">
      <c r="B3" s="97" t="str">
        <f>IF(H3="","",VLOOKUP(H3,'Kateg.'!$B$6:$H$26,7,0))</f>
        <v>Nejmladší žáci  (2004 - 2005)</v>
      </c>
      <c r="C3" s="50"/>
      <c r="D3" s="52"/>
      <c r="E3" s="52"/>
      <c r="F3" s="52"/>
      <c r="G3" s="52"/>
      <c r="H3" s="98" t="s">
        <v>27</v>
      </c>
    </row>
    <row r="4" spans="2:8" ht="21" customHeight="1">
      <c r="B4" s="53" t="s">
        <v>803</v>
      </c>
      <c r="C4" s="53" t="s">
        <v>67</v>
      </c>
      <c r="D4" s="53" t="s">
        <v>68</v>
      </c>
      <c r="E4" s="86" t="s">
        <v>69</v>
      </c>
      <c r="F4" s="86" t="s">
        <v>70</v>
      </c>
      <c r="G4" s="53" t="s">
        <v>71</v>
      </c>
      <c r="H4" s="53" t="s">
        <v>804</v>
      </c>
    </row>
    <row r="5" spans="2:8" ht="18.75" customHeight="1">
      <c r="B5" s="99" t="s">
        <v>72</v>
      </c>
      <c r="C5" s="100">
        <v>228</v>
      </c>
      <c r="D5" s="101" t="str">
        <f>IF(C5="","",VLOOKUP(C5,SM!$C$4:$G$253,2,1))</f>
        <v>Žačok Jakub</v>
      </c>
      <c r="E5" s="102">
        <f>IF(C5="","",VLOOKUP(C5,SM!$C$4:$G$253,3,1))</f>
        <v>2004</v>
      </c>
      <c r="F5" s="102" t="str">
        <f>IF(C5="","",VLOOKUP(C5,SM!$C$4:$G$253,4,1))</f>
        <v>M3</v>
      </c>
      <c r="G5" s="103" t="str">
        <f>IF(C5="","",VLOOKUP(C5,SM!$C$4:$G$253,5,1))</f>
        <v>LOKO Trutnov</v>
      </c>
      <c r="H5" s="144" t="s">
        <v>836</v>
      </c>
    </row>
    <row r="6" spans="2:8" ht="18.75" customHeight="1">
      <c r="B6" s="105" t="s">
        <v>75</v>
      </c>
      <c r="C6" s="106">
        <v>63</v>
      </c>
      <c r="D6" s="107" t="str">
        <f>IF(C6="","",VLOOKUP(C6,SM!$C$4:$G$253,2,1))</f>
        <v>Kábrt Aleš</v>
      </c>
      <c r="E6" s="108">
        <f>IF(C6="","",VLOOKUP(C6,SM!$C$4:$G$253,3,1))</f>
        <v>2005</v>
      </c>
      <c r="F6" s="109" t="str">
        <f>IF(C6="","",VLOOKUP(C6,SM!$C$4:$G$253,4,1))</f>
        <v>M3</v>
      </c>
      <c r="G6" s="110" t="str">
        <f>IF(C6="","",VLOOKUP(C6,SM!$C$4:$G$253,5,1))</f>
        <v>LOKO Trutnov</v>
      </c>
      <c r="H6" s="113" t="s">
        <v>837</v>
      </c>
    </row>
    <row r="7" spans="2:8" ht="18.75" customHeight="1">
      <c r="B7" s="112" t="s">
        <v>77</v>
      </c>
      <c r="C7" s="106">
        <v>221</v>
      </c>
      <c r="D7" s="107" t="str">
        <f>IF(C7="","",VLOOKUP(C7,SM!$C$4:$G$253,2,1))</f>
        <v>Havelka Tomáš</v>
      </c>
      <c r="E7" s="108">
        <f>IF(C7="","",VLOOKUP(C7,SM!$C$4:$G$253,3,1))</f>
        <v>2004</v>
      </c>
      <c r="F7" s="109" t="str">
        <f>IF(C7="","",VLOOKUP(C7,SM!$C$4:$G$253,4,1))</f>
        <v>M3</v>
      </c>
      <c r="G7" s="110" t="str">
        <f>IF(C7="","",VLOOKUP(C7,SM!$C$4:$G$253,5,1))</f>
        <v>LOKO Trutnov</v>
      </c>
      <c r="H7" s="115" t="s">
        <v>838</v>
      </c>
    </row>
    <row r="8" spans="2:8" ht="18.75" customHeight="1">
      <c r="B8" s="112" t="s">
        <v>79</v>
      </c>
      <c r="C8" s="106">
        <v>235</v>
      </c>
      <c r="D8" s="107" t="str">
        <f>IF(C8="","",VLOOKUP(C8,SM!$C$4:$G$253,2,1))</f>
        <v>Fátor Marek</v>
      </c>
      <c r="E8" s="108">
        <f>IF(C8="","",VLOOKUP(C8,SM!$C$4:$G$253,3,1))</f>
        <v>2004</v>
      </c>
      <c r="F8" s="109" t="str">
        <f>IF(C8="","",VLOOKUP(C8,SM!$C$4:$G$253,4,1))</f>
        <v>M3</v>
      </c>
      <c r="G8" s="114" t="str">
        <f>IF(C8="","",VLOOKUP(C8,SM!$C$4:$G$253,5,1))</f>
        <v>LOKO Trutnov</v>
      </c>
      <c r="H8" s="115" t="s">
        <v>839</v>
      </c>
    </row>
    <row r="9" spans="2:8" ht="18.75" customHeight="1">
      <c r="B9" s="112" t="s">
        <v>81</v>
      </c>
      <c r="C9" s="119">
        <v>80</v>
      </c>
      <c r="D9" s="107" t="str">
        <f>IF(C9="","",VLOOKUP(C9,SM!$C$4:$G$253,2,1))</f>
        <v>Hájek Lukáš</v>
      </c>
      <c r="E9" s="108">
        <f>IF(C9="","",VLOOKUP(C9,SM!$C$4:$G$253,3,1))</f>
        <v>2005</v>
      </c>
      <c r="F9" s="109" t="str">
        <f>IF(C9="","",VLOOKUP(C9,SM!$C$4:$G$253,4,1))</f>
        <v>M3</v>
      </c>
      <c r="G9" s="114" t="str">
        <f>IF(C9="","",VLOOKUP(C9,SM!$C$4:$G$253,5,1))</f>
        <v>TJ Maratonstav Úpice</v>
      </c>
      <c r="H9" s="115" t="s">
        <v>840</v>
      </c>
    </row>
    <row r="10" spans="2:8" ht="18.75" customHeight="1">
      <c r="B10" s="112" t="s">
        <v>84</v>
      </c>
      <c r="C10" s="119"/>
      <c r="D10" s="107">
        <f>IF(C10="","",VLOOKUP(C10,SM!$C$4:$G$253,2,1))</f>
      </c>
      <c r="E10" s="108">
        <f>IF(C10="","",VLOOKUP(C10,SM!$C$4:$G$253,3,1))</f>
      </c>
      <c r="F10" s="109">
        <f>IF(C10="","",VLOOKUP(C10,SM!$C$4:$G$253,4,1))</f>
      </c>
      <c r="G10" s="114">
        <f>IF(C10="","",VLOOKUP(C10,SM!$C$4:$G$253,5,1))</f>
      </c>
      <c r="H10" s="115"/>
    </row>
    <row r="11" spans="2:8" ht="18.75" customHeight="1">
      <c r="B11" s="112" t="s">
        <v>87</v>
      </c>
      <c r="C11" s="106"/>
      <c r="D11" s="107">
        <f>IF(C11="","",VLOOKUP(C11,SM!$C$4:$G$253,2,1))</f>
      </c>
      <c r="E11" s="108">
        <f>IF(C11="","",VLOOKUP(C11,SM!$C$4:$G$253,3,1))</f>
      </c>
      <c r="F11" s="109">
        <f>IF(C11="","",VLOOKUP(C11,SM!$C$4:$G$253,4,1))</f>
      </c>
      <c r="G11" s="114">
        <f>IF(C11="","",VLOOKUP(C11,SM!$C$4:$G$253,5,1))</f>
      </c>
      <c r="H11" s="115"/>
    </row>
    <row r="12" spans="2:8" ht="18.75" customHeight="1">
      <c r="B12" s="112" t="s">
        <v>90</v>
      </c>
      <c r="C12" s="106"/>
      <c r="D12" s="116">
        <f>IF(C12="","",VLOOKUP(C12,SM!$C$4:$G$253,2,1))</f>
      </c>
      <c r="E12" s="117">
        <f>IF(C12="","",VLOOKUP(C12,SM!$C$4:$G$253,3,1))</f>
      </c>
      <c r="F12" s="109">
        <f>IF(C12="","",VLOOKUP(C12,SM!$C$4:$G$253,4,1))</f>
      </c>
      <c r="G12" s="118">
        <f>IF(C12="","",VLOOKUP(C12,SM!$C$4:$G$253,5,1))</f>
      </c>
      <c r="H12" s="111"/>
    </row>
    <row r="13" spans="2:8" ht="18.75" customHeight="1">
      <c r="B13" s="112" t="s">
        <v>93</v>
      </c>
      <c r="C13" s="106"/>
      <c r="D13" s="107">
        <f>IF(C13="","",VLOOKUP(C13,SM!$C$4:$G$253,2,1))</f>
      </c>
      <c r="E13" s="108">
        <f>IF(C13="","",VLOOKUP(C13,SM!$C$4:$G$253,3,1))</f>
      </c>
      <c r="F13" s="109">
        <f>IF(C13="","",VLOOKUP(C13,SM!$C$4:$G$253,4,1))</f>
      </c>
      <c r="G13" s="114">
        <f>IF(C13="","",VLOOKUP(C13,SM!$C$4:$G$253,5,1))</f>
      </c>
      <c r="H13" s="113"/>
    </row>
    <row r="14" spans="2:8" ht="18.75" customHeight="1">
      <c r="B14" s="112" t="s">
        <v>95</v>
      </c>
      <c r="C14" s="106"/>
      <c r="D14" s="107">
        <f>IF(C14="","",VLOOKUP(C14,SM!$C$4:$G$253,2,1))</f>
      </c>
      <c r="E14" s="108">
        <f>IF(C14="","",VLOOKUP(C14,SM!$C$4:$G$253,3,1))</f>
      </c>
      <c r="F14" s="109">
        <f>IF(C14="","",VLOOKUP(C14,SM!$C$4:$G$253,4,1))</f>
      </c>
      <c r="G14" s="114">
        <f>IF(C14="","",VLOOKUP(C14,SM!$C$4:$G$253,5,1))</f>
      </c>
      <c r="H14" s="115"/>
    </row>
    <row r="15" spans="2:8" ht="18.75" customHeight="1">
      <c r="B15" s="112" t="s">
        <v>98</v>
      </c>
      <c r="C15" s="106"/>
      <c r="D15" s="107">
        <f>IF(C15="","",VLOOKUP(C15,SM!$C$4:$G$253,2,1))</f>
      </c>
      <c r="E15" s="108">
        <f>IF(C15="","",VLOOKUP(C15,SM!$C$4:$G$253,3,1))</f>
      </c>
      <c r="F15" s="109">
        <f>IF(C15="","",VLOOKUP(C15,SM!$C$4:$G$253,4,1))</f>
      </c>
      <c r="G15" s="114">
        <f>IF(C15="","",VLOOKUP(C15,SM!$C$4:$G$253,5,1))</f>
      </c>
      <c r="H15" s="115"/>
    </row>
    <row r="16" spans="2:8" ht="18.75" customHeight="1">
      <c r="B16" s="112" t="s">
        <v>101</v>
      </c>
      <c r="C16" s="106"/>
      <c r="D16" s="107">
        <f>IF(C16="","",VLOOKUP(C16,SM!$C$4:$G$253,2,1))</f>
      </c>
      <c r="E16" s="108">
        <f>IF(C16="","",VLOOKUP(C16,SM!$C$4:$G$253,3,1))</f>
      </c>
      <c r="F16" s="109">
        <f>IF(C16="","",VLOOKUP(C16,SM!$C$4:$G$253,4,1))</f>
      </c>
      <c r="G16" s="114">
        <f>IF(C16="","",VLOOKUP(C16,SM!$C$4:$G$253,5,1))</f>
      </c>
      <c r="H16" s="115"/>
    </row>
    <row r="17" spans="2:8" ht="18.75" customHeight="1">
      <c r="B17" s="112" t="s">
        <v>103</v>
      </c>
      <c r="C17" s="106"/>
      <c r="D17" s="107">
        <f>IF(C17="","",VLOOKUP(C17,SM!$C$4:$G$253,2,1))</f>
      </c>
      <c r="E17" s="108">
        <f>IF(C17="","",VLOOKUP(C17,SM!$C$4:$G$253,3,1))</f>
      </c>
      <c r="F17" s="109">
        <f>IF(C17="","",VLOOKUP(C17,SM!$C$4:$G$253,4,1))</f>
      </c>
      <c r="G17" s="114">
        <f>IF(C17="","",VLOOKUP(C17,SM!$C$4:$G$253,5,1))</f>
      </c>
      <c r="H17" s="115"/>
    </row>
    <row r="18" spans="2:8" ht="18.75" customHeight="1">
      <c r="B18" s="112" t="s">
        <v>106</v>
      </c>
      <c r="C18" s="106"/>
      <c r="D18" s="107">
        <f>IF(C18="","",VLOOKUP(C18,SM!$C$4:$G$253,2,1))</f>
      </c>
      <c r="E18" s="108">
        <f>IF(C18="","",VLOOKUP(C18,SM!$C$4:$G$253,3,1))</f>
      </c>
      <c r="F18" s="109">
        <f>IF(C18="","",VLOOKUP(C18,SM!$C$4:$G$253,4,1))</f>
      </c>
      <c r="G18" s="114">
        <f>IF(C18="","",VLOOKUP(C18,SM!$C$4:$G$253,5,1))</f>
      </c>
      <c r="H18" s="115"/>
    </row>
    <row r="19" spans="2:8" ht="18.75" customHeight="1">
      <c r="B19" s="112" t="s">
        <v>108</v>
      </c>
      <c r="C19" s="119"/>
      <c r="D19" s="107">
        <f>IF(C19="","",VLOOKUP(C19,SM!$C$4:$G$253,2,1))</f>
      </c>
      <c r="E19" s="108">
        <f>IF(C19="","",VLOOKUP(C19,SM!$C$4:$G$253,3,1))</f>
      </c>
      <c r="F19" s="109">
        <f>IF(C19="","",VLOOKUP(C19,SM!$C$4:$G$253,4,1))</f>
      </c>
      <c r="G19" s="114">
        <f>IF(C19="","",VLOOKUP(C19,SM!$C$4:$G$253,5,1))</f>
      </c>
      <c r="H19" s="115"/>
    </row>
    <row r="20" spans="2:8" ht="18.75" customHeight="1">
      <c r="B20" s="112" t="s">
        <v>111</v>
      </c>
      <c r="C20" s="106"/>
      <c r="D20" s="107">
        <f>IF(C20="","",VLOOKUP(C20,SM!$C$4:$G$253,2,1))</f>
      </c>
      <c r="E20" s="108">
        <f>IF(C20="","",VLOOKUP(C20,SM!$C$4:$G$253,3,1))</f>
      </c>
      <c r="F20" s="109">
        <f>IF(C20="","",VLOOKUP(C20,SM!$C$4:$G$253,4,1))</f>
      </c>
      <c r="G20" s="114">
        <f>IF(C20="","",VLOOKUP(C20,SM!$C$4:$G$253,5,1))</f>
      </c>
      <c r="H20" s="115"/>
    </row>
    <row r="21" spans="2:8" ht="18.75" customHeight="1">
      <c r="B21" s="112" t="s">
        <v>114</v>
      </c>
      <c r="C21" s="106"/>
      <c r="D21" s="107">
        <f>IF(C21="","",VLOOKUP(C21,SM!$C$4:$G$253,2,1))</f>
      </c>
      <c r="E21" s="108">
        <f>IF(C21="","",VLOOKUP(C21,SM!$C$4:$G$253,3,1))</f>
      </c>
      <c r="F21" s="109">
        <f>IF(C21="","",VLOOKUP(C21,SM!$C$4:$G$253,4,1))</f>
      </c>
      <c r="G21" s="114">
        <f>IF(C21="","",VLOOKUP(C21,SM!$C$4:$G$253,5,1))</f>
      </c>
      <c r="H21" s="115"/>
    </row>
    <row r="22" spans="2:8" ht="18.75" customHeight="1">
      <c r="B22" s="112" t="s">
        <v>117</v>
      </c>
      <c r="C22" s="100"/>
      <c r="D22" s="107">
        <f>IF(C22="","",VLOOKUP(C22,SM!$C$4:$G$253,2,1))</f>
      </c>
      <c r="E22" s="108">
        <f>IF(C22="","",VLOOKUP(C22,SM!$C$4:$G$253,3,1))</f>
      </c>
      <c r="F22" s="109">
        <f>IF(C22="","",VLOOKUP(C22,SM!$C$4:$G$253,4,1))</f>
      </c>
      <c r="G22" s="114">
        <f>IF(C22="","",VLOOKUP(C22,SM!$C$4:$G$253,5,1))</f>
      </c>
      <c r="H22" s="115"/>
    </row>
    <row r="23" spans="2:8" ht="18.75" customHeight="1">
      <c r="B23" s="112" t="s">
        <v>119</v>
      </c>
      <c r="C23" s="100"/>
      <c r="D23" s="107">
        <f>IF(C23="","",VLOOKUP(C23,SM!$C$4:$G$253,2,1))</f>
      </c>
      <c r="E23" s="108">
        <f>IF(C23="","",VLOOKUP(C23,SM!$C$4:$G$253,3,1))</f>
      </c>
      <c r="F23" s="109">
        <f>IF(C23="","",VLOOKUP(C23,SM!$C$4:$G$253,4,1))</f>
      </c>
      <c r="G23" s="114">
        <f>IF(C23="","",VLOOKUP(C23,SM!$C$4:$G$253,5,1))</f>
      </c>
      <c r="H23" s="115"/>
    </row>
    <row r="24" spans="2:8" ht="18.75" customHeight="1">
      <c r="B24" s="112" t="s">
        <v>122</v>
      </c>
      <c r="C24" s="100"/>
      <c r="D24" s="107">
        <f>IF(C24="","",VLOOKUP(C24,SM!$C$4:$G$253,2,1))</f>
      </c>
      <c r="E24" s="108">
        <f>IF(C24="","",VLOOKUP(C24,SM!$C$4:$G$253,3,1))</f>
      </c>
      <c r="F24" s="109">
        <f>IF(C24="","",VLOOKUP(C24,SM!$C$4:$G$253,4,1))</f>
      </c>
      <c r="G24" s="114">
        <f>IF(C24="","",VLOOKUP(C24,SM!$C$4:$G$253,5,1))</f>
      </c>
      <c r="H24" s="115"/>
    </row>
    <row r="25" spans="2:8" ht="18.75" customHeight="1">
      <c r="B25" s="112" t="s">
        <v>125</v>
      </c>
      <c r="C25" s="100"/>
      <c r="D25" s="107">
        <f>IF(C25="","",VLOOKUP(C25,SM!$C$4:$G$253,2,1))</f>
      </c>
      <c r="E25" s="108">
        <f>IF(C25="","",VLOOKUP(C25,SM!$C$4:$G$253,3,1))</f>
      </c>
      <c r="F25" s="109">
        <f>IF(C25="","",VLOOKUP(C25,SM!$C$4:$G$253,4,1))</f>
      </c>
      <c r="G25" s="114">
        <f>IF(C25="","",VLOOKUP(C25,SM!$C$4:$G$253,5,1))</f>
      </c>
      <c r="H25" s="115"/>
    </row>
    <row r="26" spans="2:8" ht="18.75" customHeight="1">
      <c r="B26" s="112" t="s">
        <v>128</v>
      </c>
      <c r="C26" s="100"/>
      <c r="D26" s="107">
        <f>IF(C26="","",VLOOKUP(C26,SM!$C$4:$G$253,2,1))</f>
      </c>
      <c r="E26" s="108">
        <f>IF(C26="","",VLOOKUP(C26,SM!$C$4:$G$253,3,1))</f>
      </c>
      <c r="F26" s="109">
        <f>IF(C26="","",VLOOKUP(C26,SM!$C$4:$G$253,4,1))</f>
      </c>
      <c r="G26" s="114">
        <f>IF(C26="","",VLOOKUP(C26,SM!$C$4:$G$253,5,1))</f>
      </c>
      <c r="H26" s="115"/>
    </row>
    <row r="27" spans="2:8" ht="18.75" customHeight="1">
      <c r="B27" s="112" t="s">
        <v>131</v>
      </c>
      <c r="C27" s="100"/>
      <c r="D27" s="107">
        <f>IF(C27="","",VLOOKUP(C27,SM!$C$4:$G$253,2,1))</f>
      </c>
      <c r="E27" s="108">
        <f>IF(C27="","",VLOOKUP(C27,SM!$C$4:$G$253,3,1))</f>
      </c>
      <c r="F27" s="109">
        <f>IF(C27="","",VLOOKUP(C27,SM!$C$4:$G$253,4,1))</f>
      </c>
      <c r="G27" s="114">
        <f>IF(C27="","",VLOOKUP(C27,SM!$C$4:$G$253,5,1))</f>
      </c>
      <c r="H27" s="115"/>
    </row>
    <row r="28" spans="2:8" ht="18.75" customHeight="1">
      <c r="B28" s="112" t="s">
        <v>133</v>
      </c>
      <c r="C28" s="100"/>
      <c r="D28" s="107">
        <f>IF(C28="","",VLOOKUP(C28,SM!$C$4:$G$253,2,1))</f>
      </c>
      <c r="E28" s="108">
        <f>IF(C28="","",VLOOKUP(C28,SM!$C$4:$G$253,3,1))</f>
      </c>
      <c r="F28" s="109">
        <f>IF(C28="","",VLOOKUP(C28,SM!$C$4:$G$253,4,1))</f>
      </c>
      <c r="G28" s="114">
        <f>IF(C28="","",VLOOKUP(C28,SM!$C$4:$G$253,5,1))</f>
      </c>
      <c r="H28" s="115"/>
    </row>
    <row r="29" spans="2:8" ht="18.75" customHeight="1">
      <c r="B29" s="112" t="s">
        <v>135</v>
      </c>
      <c r="C29" s="100"/>
      <c r="D29" s="107">
        <f>IF(C29="","",VLOOKUP(C29,SM!$C$4:$G$253,2,1))</f>
      </c>
      <c r="E29" s="108">
        <f>IF(C29="","",VLOOKUP(C29,SM!$C$4:$G$253,3,1))</f>
      </c>
      <c r="F29" s="109">
        <f>IF(C29="","",VLOOKUP(C29,SM!$C$4:$G$253,4,1))</f>
      </c>
      <c r="G29" s="114">
        <f>IF(C29="","",VLOOKUP(C29,SM!$C$4:$G$253,5,1))</f>
      </c>
      <c r="H29" s="115"/>
    </row>
    <row r="30" spans="2:8" ht="18.75" customHeight="1">
      <c r="B30" s="112" t="s">
        <v>138</v>
      </c>
      <c r="C30" s="100"/>
      <c r="D30" s="107">
        <f>IF(C30="","",VLOOKUP(C30,SM!$C$4:$G$253,2,1))</f>
      </c>
      <c r="E30" s="108">
        <f>IF(C30="","",VLOOKUP(C30,SM!$C$4:$G$253,3,1))</f>
      </c>
      <c r="F30" s="109">
        <f>IF(C30="","",VLOOKUP(C30,SM!$C$4:$G$253,4,1))</f>
      </c>
      <c r="G30" s="114">
        <f>IF(C30="","",VLOOKUP(C30,SM!$C$4:$G$253,5,1))</f>
      </c>
      <c r="H30" s="115"/>
    </row>
    <row r="31" spans="2:8" ht="18.75" customHeight="1">
      <c r="B31" s="112" t="s">
        <v>141</v>
      </c>
      <c r="C31" s="100"/>
      <c r="D31" s="107">
        <f>IF(C31="","",VLOOKUP(C31,SM!$C$4:$G$253,2,1))</f>
      </c>
      <c r="E31" s="108">
        <f>IF(C31="","",VLOOKUP(C31,SM!$C$4:$G$253,3,1))</f>
      </c>
      <c r="F31" s="109">
        <f>IF(C31="","",VLOOKUP(C31,SM!$C$4:$G$253,4,1))</f>
      </c>
      <c r="G31" s="114">
        <f>IF(C31="","",VLOOKUP(C31,SM!$C$4:$G$253,5,1))</f>
      </c>
      <c r="H31" s="115"/>
    </row>
    <row r="32" spans="2:8" ht="18.75" customHeight="1">
      <c r="B32" s="112" t="s">
        <v>143</v>
      </c>
      <c r="C32" s="100"/>
      <c r="D32" s="107">
        <f>IF(C32="","",VLOOKUP(C32,SM!$C$4:$G$253,2,1))</f>
      </c>
      <c r="E32" s="108">
        <f>IF(C32="","",VLOOKUP(C32,SM!$C$4:$G$253,3,1))</f>
      </c>
      <c r="F32" s="109">
        <f>IF(C32="","",VLOOKUP(C32,SM!$C$4:$G$253,4,1))</f>
      </c>
      <c r="G32" s="114">
        <f>IF(C32="","",VLOOKUP(C32,SM!$C$4:$G$253,5,1))</f>
      </c>
      <c r="H32" s="115"/>
    </row>
    <row r="33" spans="2:8" ht="18.75" customHeight="1">
      <c r="B33" s="112" t="s">
        <v>145</v>
      </c>
      <c r="C33" s="100"/>
      <c r="D33" s="107">
        <f>IF(C33="","",VLOOKUP(C33,SM!$C$4:$G$253,2,1))</f>
      </c>
      <c r="E33" s="108">
        <f>IF(C33="","",VLOOKUP(C33,SM!$C$4:$G$253,3,1))</f>
      </c>
      <c r="F33" s="109">
        <f>IF(C33="","",VLOOKUP(C33,SM!$C$4:$G$253,4,1))</f>
      </c>
      <c r="G33" s="114">
        <f>IF(C33="","",VLOOKUP(C33,SM!$C$4:$G$253,5,1))</f>
      </c>
      <c r="H33" s="115"/>
    </row>
    <row r="34" spans="2:8" ht="18.75" customHeight="1">
      <c r="B34" s="120" t="s">
        <v>147</v>
      </c>
      <c r="C34" s="121"/>
      <c r="D34" s="122">
        <f>IF(C34="","",VLOOKUP(C34,SM!$C$4:$G$253,2,1))</f>
      </c>
      <c r="E34" s="123">
        <f>IF(C34="","",VLOOKUP(C34,SM!$C$4:$G$253,3,1))</f>
      </c>
      <c r="F34" s="124">
        <f>IF(C34="","",VLOOKUP(C34,SM!$C$4:$G$253,4,1))</f>
      </c>
      <c r="G34" s="114">
        <f>IF(C34="","",VLOOKUP(C34,SM!$C$4:$G$253,5,1))</f>
      </c>
      <c r="H34" s="125"/>
    </row>
    <row r="35" spans="2:8" ht="8.25" customHeight="1">
      <c r="B35" s="83"/>
      <c r="C35" s="83"/>
      <c r="D35" s="83"/>
      <c r="E35" s="83"/>
      <c r="F35" s="83"/>
      <c r="G35" s="83"/>
      <c r="H35" s="83"/>
    </row>
    <row r="36" spans="2:7" ht="12.75">
      <c r="B36" s="126" t="s">
        <v>808</v>
      </c>
      <c r="G36" s="126" t="s">
        <v>809</v>
      </c>
    </row>
    <row r="37" ht="6.75" customHeight="1"/>
    <row r="38" spans="2:7" ht="12.75">
      <c r="B38" s="127">
        <f ca="1">TODAY()</f>
        <v>42065</v>
      </c>
      <c r="C38" s="128"/>
      <c r="D38" s="129" t="s">
        <v>810</v>
      </c>
      <c r="G38" s="130" t="s">
        <v>811</v>
      </c>
    </row>
    <row r="39" spans="4:10" ht="12.75">
      <c r="D39" s="131" t="s">
        <v>812</v>
      </c>
      <c r="E39" s="132"/>
      <c r="F39" s="126"/>
      <c r="G39" s="130" t="s">
        <v>813</v>
      </c>
      <c r="H39" s="126"/>
      <c r="J39" s="133"/>
    </row>
    <row r="40" spans="4:10" ht="12.75">
      <c r="D40" s="131" t="s">
        <v>814</v>
      </c>
      <c r="E40" s="2"/>
      <c r="G40" s="130" t="s">
        <v>815</v>
      </c>
      <c r="J40" s="133"/>
    </row>
  </sheetData>
  <sheetProtection selectLockedCells="1" selectUnlockedCells="1"/>
  <printOptions/>
  <pageMargins left="0.19652777777777777" right="0.19652777777777777" top="0.39375" bottom="0.39375" header="0.5118055555555555" footer="0.5118055555555555"/>
  <pageSetup horizontalDpi="300" verticalDpi="300"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